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tcharda\Desktop\Class of 2023 GPA\"/>
    </mc:Choice>
  </mc:AlternateContent>
  <xr:revisionPtr revIDLastSave="0" documentId="8_{59D611E3-27B1-486E-97DF-E5CAE15070FA}" xr6:coauthVersionLast="45" xr6:coauthVersionMax="45" xr10:uidLastSave="{00000000-0000-0000-0000-000000000000}"/>
  <bookViews>
    <workbookView xWindow="-110" yWindow="-110" windowWidth="19420" windowHeight="12420" tabRatio="500" xr2:uid="{00000000-000D-0000-FFFF-FFFF00000000}"/>
  </bookViews>
  <sheets>
    <sheet name="Calculator (Freshman E.g.)" sheetId="4" r:id="rId1"/>
    <sheet name="Calculator (Senior E.g.)" sheetId="6" r:id="rId2"/>
    <sheet name="Calculator (Empty)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0" i="4" l="1"/>
  <c r="C30" i="6"/>
  <c r="C30" i="7"/>
  <c r="O26" i="7"/>
  <c r="N26" i="7"/>
  <c r="M26" i="7"/>
  <c r="L26" i="7"/>
  <c r="K26" i="7"/>
  <c r="O25" i="7"/>
  <c r="N25" i="7"/>
  <c r="M25" i="7"/>
  <c r="L25" i="7"/>
  <c r="K25" i="7"/>
  <c r="O24" i="7"/>
  <c r="N24" i="7"/>
  <c r="M24" i="7"/>
  <c r="L24" i="7"/>
  <c r="K24" i="7"/>
  <c r="O23" i="7"/>
  <c r="N23" i="7"/>
  <c r="M23" i="7"/>
  <c r="L23" i="7"/>
  <c r="K23" i="7"/>
  <c r="O22" i="7"/>
  <c r="N22" i="7"/>
  <c r="M22" i="7"/>
  <c r="L22" i="7"/>
  <c r="K22" i="7"/>
  <c r="O21" i="7"/>
  <c r="N21" i="7"/>
  <c r="M21" i="7"/>
  <c r="L21" i="7"/>
  <c r="K21" i="7"/>
  <c r="O20" i="7"/>
  <c r="N20" i="7"/>
  <c r="M20" i="7"/>
  <c r="L20" i="7"/>
  <c r="K20" i="7"/>
  <c r="O19" i="7"/>
  <c r="N19" i="7"/>
  <c r="M19" i="7"/>
  <c r="L19" i="7"/>
  <c r="K19" i="7"/>
  <c r="O18" i="7"/>
  <c r="N18" i="7"/>
  <c r="M18" i="7"/>
  <c r="L18" i="7"/>
  <c r="K18" i="7"/>
  <c r="O17" i="7"/>
  <c r="N17" i="7"/>
  <c r="M17" i="7"/>
  <c r="L17" i="7"/>
  <c r="K17" i="7"/>
  <c r="O16" i="7"/>
  <c r="N16" i="7"/>
  <c r="M16" i="7"/>
  <c r="L16" i="7"/>
  <c r="K16" i="7"/>
  <c r="O15" i="7"/>
  <c r="N15" i="7"/>
  <c r="M15" i="7"/>
  <c r="L15" i="7"/>
  <c r="K15" i="7"/>
  <c r="O14" i="7"/>
  <c r="N14" i="7"/>
  <c r="M14" i="7"/>
  <c r="L14" i="7"/>
  <c r="K14" i="7"/>
  <c r="O13" i="7"/>
  <c r="N13" i="7"/>
  <c r="M13" i="7"/>
  <c r="L13" i="7"/>
  <c r="K13" i="7"/>
  <c r="O12" i="7"/>
  <c r="N12" i="7"/>
  <c r="M12" i="7"/>
  <c r="L12" i="7"/>
  <c r="K12" i="7"/>
  <c r="O11" i="7"/>
  <c r="N11" i="7"/>
  <c r="M11" i="7"/>
  <c r="L11" i="7"/>
  <c r="K11" i="7"/>
  <c r="M10" i="7"/>
  <c r="O10" i="7" s="1"/>
  <c r="L10" i="7"/>
  <c r="N10" i="7" s="1"/>
  <c r="M9" i="7"/>
  <c r="O9" i="7" s="1"/>
  <c r="L9" i="7"/>
  <c r="N9" i="7" s="1"/>
  <c r="M8" i="7"/>
  <c r="O8" i="7" s="1"/>
  <c r="L8" i="7"/>
  <c r="N8" i="7" s="1"/>
  <c r="K8" i="7"/>
  <c r="M7" i="7"/>
  <c r="O7" i="7" s="1"/>
  <c r="L7" i="7"/>
  <c r="N7" i="7" s="1"/>
  <c r="O6" i="7"/>
  <c r="N6" i="7"/>
  <c r="M6" i="7"/>
  <c r="L6" i="7"/>
  <c r="K6" i="7"/>
  <c r="M26" i="6"/>
  <c r="O26" i="6" s="1"/>
  <c r="L26" i="6"/>
  <c r="N26" i="6" s="1"/>
  <c r="K26" i="6"/>
  <c r="M25" i="6"/>
  <c r="O25" i="6" s="1"/>
  <c r="L25" i="6"/>
  <c r="N25" i="6" s="1"/>
  <c r="K25" i="6"/>
  <c r="M24" i="6"/>
  <c r="O24" i="6" s="1"/>
  <c r="L24" i="6"/>
  <c r="N24" i="6" s="1"/>
  <c r="K24" i="6"/>
  <c r="O23" i="6"/>
  <c r="N23" i="6"/>
  <c r="M23" i="6"/>
  <c r="L23" i="6"/>
  <c r="K23" i="6"/>
  <c r="M22" i="6"/>
  <c r="O22" i="6" s="1"/>
  <c r="L22" i="6"/>
  <c r="N22" i="6" s="1"/>
  <c r="M21" i="6"/>
  <c r="O21" i="6" s="1"/>
  <c r="L21" i="6"/>
  <c r="N21" i="6" s="1"/>
  <c r="M20" i="6"/>
  <c r="O20" i="6" s="1"/>
  <c r="L20" i="6"/>
  <c r="N20" i="6" s="1"/>
  <c r="O19" i="6"/>
  <c r="M19" i="6"/>
  <c r="L19" i="6"/>
  <c r="N19" i="6" s="1"/>
  <c r="K19" i="6"/>
  <c r="M18" i="6"/>
  <c r="O18" i="6" s="1"/>
  <c r="L18" i="6"/>
  <c r="N18" i="6" s="1"/>
  <c r="M17" i="6"/>
  <c r="O17" i="6" s="1"/>
  <c r="L17" i="6"/>
  <c r="N17" i="6" s="1"/>
  <c r="M16" i="6"/>
  <c r="O16" i="6" s="1"/>
  <c r="L16" i="6"/>
  <c r="N16" i="6" s="1"/>
  <c r="O15" i="6"/>
  <c r="M15" i="6"/>
  <c r="L15" i="6"/>
  <c r="N15" i="6" s="1"/>
  <c r="N14" i="6"/>
  <c r="M14" i="6"/>
  <c r="O14" i="6" s="1"/>
  <c r="L14" i="6"/>
  <c r="K14" i="6"/>
  <c r="M13" i="6"/>
  <c r="O13" i="6" s="1"/>
  <c r="L13" i="6"/>
  <c r="N13" i="6" s="1"/>
  <c r="O12" i="6"/>
  <c r="M12" i="6"/>
  <c r="L12" i="6"/>
  <c r="N12" i="6" s="1"/>
  <c r="M11" i="6"/>
  <c r="O11" i="6" s="1"/>
  <c r="L11" i="6"/>
  <c r="N11" i="6" s="1"/>
  <c r="O10" i="6"/>
  <c r="N10" i="6"/>
  <c r="M10" i="6"/>
  <c r="L10" i="6"/>
  <c r="M9" i="6"/>
  <c r="O9" i="6" s="1"/>
  <c r="L9" i="6"/>
  <c r="N9" i="6" s="1"/>
  <c r="M8" i="6"/>
  <c r="O8" i="6" s="1"/>
  <c r="L8" i="6"/>
  <c r="N8" i="6" s="1"/>
  <c r="N7" i="6"/>
  <c r="M7" i="6"/>
  <c r="O7" i="6" s="1"/>
  <c r="L7" i="6"/>
  <c r="N6" i="6"/>
  <c r="M6" i="6"/>
  <c r="L6" i="6"/>
  <c r="G23" i="4"/>
  <c r="M26" i="4"/>
  <c r="O26" i="4" s="1"/>
  <c r="M7" i="4"/>
  <c r="O7" i="4" s="1"/>
  <c r="M8" i="4"/>
  <c r="O8" i="4" s="1"/>
  <c r="M9" i="4"/>
  <c r="O9" i="4" s="1"/>
  <c r="M10" i="4"/>
  <c r="O10" i="4" s="1"/>
  <c r="M11" i="4"/>
  <c r="O11" i="4" s="1"/>
  <c r="M12" i="4"/>
  <c r="O12" i="4" s="1"/>
  <c r="M13" i="4"/>
  <c r="O13" i="4" s="1"/>
  <c r="M14" i="4"/>
  <c r="O14" i="4" s="1"/>
  <c r="M15" i="4"/>
  <c r="O15" i="4" s="1"/>
  <c r="M16" i="4"/>
  <c r="O16" i="4" s="1"/>
  <c r="M17" i="4"/>
  <c r="O17" i="4" s="1"/>
  <c r="M18" i="4"/>
  <c r="O18" i="4" s="1"/>
  <c r="M19" i="4"/>
  <c r="O19" i="4" s="1"/>
  <c r="M20" i="4"/>
  <c r="O20" i="4" s="1"/>
  <c r="M21" i="4"/>
  <c r="O21" i="4" s="1"/>
  <c r="M22" i="4"/>
  <c r="O22" i="4" s="1"/>
  <c r="M23" i="4"/>
  <c r="O23" i="4" s="1"/>
  <c r="M24" i="4"/>
  <c r="O24" i="4" s="1"/>
  <c r="M25" i="4"/>
  <c r="O25" i="4" s="1"/>
  <c r="M6" i="4"/>
  <c r="O6" i="4" s="1"/>
  <c r="L7" i="4"/>
  <c r="N7" i="4" s="1"/>
  <c r="L8" i="4"/>
  <c r="L9" i="4"/>
  <c r="N9" i="4" s="1"/>
  <c r="L10" i="4"/>
  <c r="N10" i="4" s="1"/>
  <c r="L11" i="4"/>
  <c r="N11" i="4" s="1"/>
  <c r="L12" i="4"/>
  <c r="N12" i="4" s="1"/>
  <c r="L13" i="4"/>
  <c r="N13" i="4" s="1"/>
  <c r="L14" i="4"/>
  <c r="N14" i="4" s="1"/>
  <c r="L15" i="4"/>
  <c r="N15" i="4" s="1"/>
  <c r="L16" i="4"/>
  <c r="N16" i="4" s="1"/>
  <c r="L17" i="4"/>
  <c r="N17" i="4" s="1"/>
  <c r="L18" i="4"/>
  <c r="N18" i="4" s="1"/>
  <c r="L19" i="4"/>
  <c r="N19" i="4" s="1"/>
  <c r="L20" i="4"/>
  <c r="N20" i="4" s="1"/>
  <c r="L21" i="4"/>
  <c r="N21" i="4" s="1"/>
  <c r="L22" i="4"/>
  <c r="N22" i="4" s="1"/>
  <c r="L23" i="4"/>
  <c r="N23" i="4" s="1"/>
  <c r="L24" i="4"/>
  <c r="N24" i="4" s="1"/>
  <c r="L25" i="4"/>
  <c r="N25" i="4" s="1"/>
  <c r="L26" i="4"/>
  <c r="N26" i="4" s="1"/>
  <c r="L6" i="4"/>
  <c r="N6" i="4" s="1"/>
  <c r="K26" i="4"/>
  <c r="K25" i="4"/>
  <c r="K24" i="4"/>
  <c r="K23" i="4"/>
  <c r="K19" i="4"/>
  <c r="K14" i="4"/>
  <c r="K29" i="7" l="1"/>
  <c r="L29" i="7"/>
  <c r="K29" i="6"/>
  <c r="L29" i="6"/>
  <c r="M29" i="7"/>
  <c r="N29" i="7"/>
  <c r="M29" i="6"/>
  <c r="O6" i="6"/>
  <c r="N29" i="6" s="1"/>
  <c r="K29" i="4"/>
  <c r="N8" i="4"/>
  <c r="M29" i="4" s="1"/>
  <c r="N29" i="4"/>
  <c r="L29" i="4"/>
  <c r="G26" i="7"/>
  <c r="J26" i="7" s="1"/>
  <c r="G25" i="7"/>
  <c r="J25" i="7" s="1"/>
  <c r="G24" i="7"/>
  <c r="J24" i="7" s="1"/>
  <c r="G23" i="7"/>
  <c r="J23" i="7" s="1"/>
  <c r="G22" i="7"/>
  <c r="J22" i="7" s="1"/>
  <c r="G21" i="7"/>
  <c r="J21" i="7" s="1"/>
  <c r="G20" i="7"/>
  <c r="J20" i="7" s="1"/>
  <c r="G19" i="7"/>
  <c r="J19" i="7" s="1"/>
  <c r="G18" i="7"/>
  <c r="J18" i="7" s="1"/>
  <c r="G17" i="7"/>
  <c r="J17" i="7" s="1"/>
  <c r="G16" i="7"/>
  <c r="J16" i="7" s="1"/>
  <c r="G15" i="7"/>
  <c r="J15" i="7" s="1"/>
  <c r="G14" i="7"/>
  <c r="J14" i="7" s="1"/>
  <c r="G13" i="7"/>
  <c r="J13" i="7" s="1"/>
  <c r="G12" i="7"/>
  <c r="J12" i="7" s="1"/>
  <c r="G11" i="7"/>
  <c r="J11" i="7" s="1"/>
  <c r="G10" i="7"/>
  <c r="J10" i="7" s="1"/>
  <c r="K10" i="7" s="1"/>
  <c r="G9" i="7"/>
  <c r="J9" i="7" s="1"/>
  <c r="K9" i="7" s="1"/>
  <c r="G8" i="7"/>
  <c r="J8" i="7" s="1"/>
  <c r="G7" i="7"/>
  <c r="J7" i="7" s="1"/>
  <c r="K7" i="7" s="1"/>
  <c r="G6" i="7"/>
  <c r="J6" i="7" s="1"/>
  <c r="G26" i="6"/>
  <c r="J26" i="6" s="1"/>
  <c r="G25" i="6"/>
  <c r="J25" i="6" s="1"/>
  <c r="G24" i="6"/>
  <c r="J24" i="6" s="1"/>
  <c r="G23" i="6"/>
  <c r="J23" i="6" s="1"/>
  <c r="G22" i="6"/>
  <c r="J22" i="6" s="1"/>
  <c r="K22" i="6" s="1"/>
  <c r="G21" i="6"/>
  <c r="J21" i="6" s="1"/>
  <c r="G20" i="6"/>
  <c r="J20" i="6" s="1"/>
  <c r="K20" i="6" s="1"/>
  <c r="G19" i="6"/>
  <c r="J19" i="6" s="1"/>
  <c r="G18" i="6"/>
  <c r="J18" i="6" s="1"/>
  <c r="K18" i="6" s="1"/>
  <c r="G17" i="6"/>
  <c r="J17" i="6" s="1"/>
  <c r="K17" i="6" s="1"/>
  <c r="G16" i="6"/>
  <c r="J16" i="6" s="1"/>
  <c r="K16" i="6" s="1"/>
  <c r="G15" i="6"/>
  <c r="J15" i="6" s="1"/>
  <c r="K15" i="6" s="1"/>
  <c r="G14" i="6"/>
  <c r="J14" i="6" s="1"/>
  <c r="G13" i="6"/>
  <c r="J13" i="6" s="1"/>
  <c r="K13" i="6" s="1"/>
  <c r="G12" i="6"/>
  <c r="J12" i="6" s="1"/>
  <c r="K12" i="6" s="1"/>
  <c r="G11" i="6"/>
  <c r="J11" i="6" s="1"/>
  <c r="K11" i="6" s="1"/>
  <c r="G10" i="6"/>
  <c r="J10" i="6" s="1"/>
  <c r="K10" i="6" s="1"/>
  <c r="G9" i="6"/>
  <c r="J9" i="6" s="1"/>
  <c r="K9" i="6" s="1"/>
  <c r="G8" i="6"/>
  <c r="J8" i="6" s="1"/>
  <c r="K8" i="6" s="1"/>
  <c r="G7" i="6"/>
  <c r="J7" i="6" s="1"/>
  <c r="K7" i="6" s="1"/>
  <c r="G6" i="6"/>
  <c r="J6" i="6" s="1"/>
  <c r="K6" i="6" s="1"/>
  <c r="G11" i="4"/>
  <c r="J11" i="4" s="1"/>
  <c r="K11" i="4" s="1"/>
  <c r="G12" i="4"/>
  <c r="J12" i="4" s="1"/>
  <c r="K12" i="4" s="1"/>
  <c r="G13" i="4"/>
  <c r="J13" i="4" s="1"/>
  <c r="K13" i="4" s="1"/>
  <c r="G14" i="4"/>
  <c r="J14" i="4" s="1"/>
  <c r="G15" i="4"/>
  <c r="J15" i="4" s="1"/>
  <c r="K15" i="4" s="1"/>
  <c r="G16" i="4"/>
  <c r="J16" i="4" s="1"/>
  <c r="K16" i="4" s="1"/>
  <c r="G17" i="4"/>
  <c r="J17" i="4" s="1"/>
  <c r="K17" i="4" s="1"/>
  <c r="G18" i="4"/>
  <c r="J18" i="4" s="1"/>
  <c r="K18" i="4" s="1"/>
  <c r="G19" i="4"/>
  <c r="J19" i="4" s="1"/>
  <c r="G20" i="4"/>
  <c r="J20" i="4" s="1"/>
  <c r="K20" i="4" s="1"/>
  <c r="G21" i="4"/>
  <c r="J21" i="4" s="1"/>
  <c r="K21" i="4" s="1"/>
  <c r="G22" i="4"/>
  <c r="J22" i="4" s="1"/>
  <c r="K22" i="4" s="1"/>
  <c r="J23" i="4"/>
  <c r="G24" i="4"/>
  <c r="J24" i="4" s="1"/>
  <c r="G25" i="4"/>
  <c r="J25" i="4" s="1"/>
  <c r="G26" i="4"/>
  <c r="J26" i="4" s="1"/>
  <c r="G6" i="4"/>
  <c r="J6" i="4" s="1"/>
  <c r="K6" i="4" s="1"/>
  <c r="G7" i="4"/>
  <c r="J7" i="4" s="1"/>
  <c r="K7" i="4" s="1"/>
  <c r="G8" i="4"/>
  <c r="J8" i="4" s="1"/>
  <c r="K8" i="4" s="1"/>
  <c r="G9" i="4"/>
  <c r="J9" i="4" s="1"/>
  <c r="K9" i="4" s="1"/>
  <c r="G10" i="4"/>
  <c r="J10" i="4" s="1"/>
  <c r="K10" i="4" s="1"/>
  <c r="J30" i="7" l="1"/>
  <c r="K34" i="7" s="1"/>
  <c r="L34" i="7" s="1"/>
  <c r="M34" i="7" s="1"/>
  <c r="I30" i="7"/>
  <c r="K33" i="7" s="1"/>
  <c r="L33" i="7" s="1"/>
  <c r="M33" i="7" s="1"/>
  <c r="I30" i="6"/>
  <c r="K21" i="6"/>
  <c r="J30" i="6"/>
  <c r="K34" i="6" s="1"/>
  <c r="L34" i="6" s="1"/>
  <c r="M34" i="6" s="1"/>
  <c r="J30" i="4"/>
  <c r="I30" i="4"/>
  <c r="O33" i="7" l="1"/>
  <c r="O34" i="7" s="1"/>
  <c r="C31" i="7" s="1"/>
  <c r="K33" i="6"/>
  <c r="L33" i="6" s="1"/>
  <c r="M33" i="6" s="1"/>
  <c r="K34" i="4"/>
  <c r="L34" i="4" s="1"/>
  <c r="M34" i="4" s="1"/>
  <c r="K33" i="4"/>
  <c r="L33" i="4" s="1"/>
  <c r="M33" i="4" s="1"/>
  <c r="O33" i="6" l="1"/>
  <c r="O34" i="6" s="1"/>
  <c r="C31" i="6" s="1"/>
  <c r="O33" i="4"/>
  <c r="O34" i="4" s="1"/>
  <c r="C31" i="4" s="1"/>
</calcChain>
</file>

<file path=xl/sharedStrings.xml><?xml version="1.0" encoding="utf-8"?>
<sst xmlns="http://schemas.openxmlformats.org/spreadsheetml/2006/main" count="198" uniqueCount="65">
  <si>
    <t>Course Types for GPA</t>
  </si>
  <si>
    <t>Your Course Name</t>
  </si>
  <si>
    <t>Advanced Course? (PAP/AP/DC)</t>
  </si>
  <si>
    <t>Grade for GPA</t>
  </si>
  <si>
    <t>PAP English 1</t>
  </si>
  <si>
    <t>Y</t>
  </si>
  <si>
    <t>PAP English 2</t>
  </si>
  <si>
    <t>English 3 (OL / AP)</t>
  </si>
  <si>
    <t>AP English 3</t>
  </si>
  <si>
    <t>English 4 or EQU (OL / AP / DC)</t>
  </si>
  <si>
    <t>AP English 4</t>
  </si>
  <si>
    <t>N</t>
  </si>
  <si>
    <t>Algebra 1 (OL / PAP)</t>
  </si>
  <si>
    <t>PAP Algebra 1</t>
  </si>
  <si>
    <t>C</t>
  </si>
  <si>
    <t>Geometry (OL / PAP)</t>
  </si>
  <si>
    <t>PAP Geometry</t>
  </si>
  <si>
    <t>Third Math (OL / PAP)</t>
  </si>
  <si>
    <t>PAP Pre-Calculus</t>
  </si>
  <si>
    <t>Fourth Math (OL / PAP/AP/DC)</t>
  </si>
  <si>
    <t>AP Calculus</t>
  </si>
  <si>
    <t>Biology (OL / PAP)</t>
  </si>
  <si>
    <t>Biology</t>
  </si>
  <si>
    <t>Lab Science (OL / PAP)</t>
  </si>
  <si>
    <t>Third Science (OL / PAP / AP / DC)</t>
  </si>
  <si>
    <t>Fourth Science (OL / PAP / AP / DC)</t>
  </si>
  <si>
    <t>World Geo or World Hist (OL / PAP / AP)</t>
  </si>
  <si>
    <t>US Hist (OL / AP / DC)</t>
  </si>
  <si>
    <t>Gov/Economics (OL / AP / DC)</t>
  </si>
  <si>
    <t>LOTE first time taken (OL/PAP/AP)</t>
  </si>
  <si>
    <t>Next Level  LOTE (same LOTE as above) (OL/PAP/AP)</t>
  </si>
  <si>
    <t>Fine Art (OL)</t>
  </si>
  <si>
    <t>PE (OL)</t>
  </si>
  <si>
    <t>CTE (OL)</t>
  </si>
  <si>
    <t>Health (OL) (½ Credit)</t>
  </si>
  <si>
    <t>Credits included in GPA</t>
  </si>
  <si>
    <t>GPA</t>
  </si>
  <si>
    <t>English 1 (OL / PAP)</t>
  </si>
  <si>
    <t>English 2 (OL / PAP)</t>
  </si>
  <si>
    <t>Football I</t>
  </si>
  <si>
    <t>Orchestra I</t>
  </si>
  <si>
    <t>AP Spanish II</t>
  </si>
  <si>
    <t>Enter your course Names (Not Required for Calculation)</t>
  </si>
  <si>
    <t>Principles of Health</t>
  </si>
  <si>
    <t>AP Chemistry</t>
  </si>
  <si>
    <t>PAP Chemistry</t>
  </si>
  <si>
    <t>AP Biology</t>
  </si>
  <si>
    <t>PAP World Geography</t>
  </si>
  <si>
    <t>US History</t>
  </si>
  <si>
    <t>AP Government</t>
  </si>
  <si>
    <t>Welding I</t>
  </si>
  <si>
    <t>Enter "Y" if the course gets a 10% bonus (Prep-AP, AP, or Dual Credit)</t>
  </si>
  <si>
    <t>Semester 1</t>
  </si>
  <si>
    <t>Semester 2</t>
  </si>
  <si>
    <t>GPA Points</t>
  </si>
  <si>
    <t>Enter the grade for your courses. If a transfer or credit only course, enter "C", if the course hasn't been taken yet, leave blank.
Enter all grades by semester.</t>
  </si>
  <si>
    <t>GPA 1.1 Points</t>
  </si>
  <si>
    <t>GPA 1.1 Credits</t>
  </si>
  <si>
    <t>Reg GPA Points</t>
  </si>
  <si>
    <t>1.1 GPA Points</t>
  </si>
  <si>
    <t>Reg GPA Credits</t>
  </si>
  <si>
    <t>GPA 1.1 Courses</t>
  </si>
  <si>
    <t>GPA Reg Courses</t>
  </si>
  <si>
    <t>Credit Adjustment</t>
  </si>
  <si>
    <t>PAP Spanish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</si>
</sst>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  <family val="2"/>
    </font>
    <font>
      <sz val="12"/>
      <name val="Calibri"/>
      <family val="2"/>
    </font>
    <font>
      <b/>
      <sz val="10"/>
      <name val="Bookman Old Style"/>
      <family val="1"/>
    </font>
    <font>
      <b/>
      <sz val="12"/>
      <name val="Calibri"/>
      <family val="2"/>
    </font>
    <font>
      <b/>
      <sz val="18"/>
      <name val="Calibri"/>
      <family val="1"/>
    </font>
    <font>
      <b/>
      <sz val="18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3" borderId="7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2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/>
    </xf>
    <xf numFmtId="0" fontId="1" fillId="5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>
      <alignment horizontal="center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>
      <alignment horizontal="right"/>
    </xf>
    <xf numFmtId="0" fontId="1" fillId="3" borderId="1" xfId="0" quotePrefix="1" applyFont="1" applyFill="1" applyBorder="1" applyAlignment="1" applyProtection="1">
      <alignment horizontal="center"/>
    </xf>
    <xf numFmtId="0" fontId="1" fillId="3" borderId="8" xfId="0" quotePrefix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16" xfId="0" quotePrefix="1" applyFont="1" applyFill="1" applyBorder="1" applyAlignment="1" applyProtection="1">
      <alignment horizontal="center"/>
    </xf>
    <xf numFmtId="0" fontId="3" fillId="4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EC518-1D6D-4829-BFE5-F06264EAEC7D}">
  <dimension ref="A1:AMP96"/>
  <sheetViews>
    <sheetView tabSelected="1" topLeftCell="C1" zoomScaleNormal="100" workbookViewId="0">
      <selection activeCell="F19" sqref="F19"/>
    </sheetView>
  </sheetViews>
  <sheetFormatPr defaultColWidth="0" defaultRowHeight="0" customHeight="1" zeroHeight="1" x14ac:dyDescent="0.25"/>
  <cols>
    <col min="1" max="1" width="11.54296875" customWidth="1"/>
    <col min="2" max="2" width="51.7265625" bestFit="1" customWidth="1"/>
    <col min="3" max="3" width="34" customWidth="1"/>
    <col min="4" max="5" width="31" customWidth="1"/>
    <col min="6" max="6" width="32.453125" customWidth="1"/>
    <col min="7" max="8" width="16" customWidth="1"/>
    <col min="9" max="10" width="16" hidden="1" customWidth="1"/>
    <col min="11" max="11" width="18.26953125" hidden="1" customWidth="1"/>
    <col min="12" max="12" width="16" hidden="1" customWidth="1"/>
    <col min="13" max="14" width="16.7265625" hidden="1" customWidth="1"/>
    <col min="15" max="15" width="17.54296875" hidden="1" customWidth="1"/>
    <col min="16" max="1030" width="11.54296875" hidden="1" customWidth="1"/>
    <col min="1031" max="16384" width="9.1796875" hidden="1"/>
  </cols>
  <sheetData>
    <row r="1" spans="1:15" ht="12.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ht="12.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3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5" ht="88.5" customHeight="1" thickBot="1" x14ac:dyDescent="0.3">
      <c r="A4" s="1"/>
      <c r="B4" s="1"/>
      <c r="C4" s="6" t="s">
        <v>42</v>
      </c>
      <c r="D4" s="32" t="s">
        <v>55</v>
      </c>
      <c r="E4" s="33"/>
      <c r="F4" s="7" t="s">
        <v>51</v>
      </c>
      <c r="G4" s="1"/>
      <c r="H4" s="1"/>
      <c r="I4" s="1"/>
      <c r="J4" s="1"/>
    </row>
    <row r="5" spans="1:15" ht="16" thickBot="1" x14ac:dyDescent="0.4">
      <c r="A5" s="1"/>
      <c r="B5" s="12" t="s">
        <v>0</v>
      </c>
      <c r="C5" s="13" t="s">
        <v>1</v>
      </c>
      <c r="D5" s="14" t="s">
        <v>52</v>
      </c>
      <c r="E5" s="14" t="s">
        <v>53</v>
      </c>
      <c r="F5" s="14" t="s">
        <v>2</v>
      </c>
      <c r="G5" s="15" t="s">
        <v>3</v>
      </c>
      <c r="H5" s="25"/>
      <c r="I5" s="25"/>
      <c r="J5" s="25" t="s">
        <v>54</v>
      </c>
      <c r="K5" s="28" t="s">
        <v>56</v>
      </c>
      <c r="L5" s="28" t="s">
        <v>57</v>
      </c>
      <c r="M5" s="28" t="s">
        <v>60</v>
      </c>
      <c r="N5" s="28" t="s">
        <v>61</v>
      </c>
      <c r="O5" s="28" t="s">
        <v>62</v>
      </c>
    </row>
    <row r="6" spans="1:15" ht="15.5" x14ac:dyDescent="0.35">
      <c r="A6" s="1"/>
      <c r="B6" s="19" t="s">
        <v>37</v>
      </c>
      <c r="C6" s="20" t="s">
        <v>4</v>
      </c>
      <c r="D6" s="21">
        <v>96</v>
      </c>
      <c r="E6" s="21">
        <v>92</v>
      </c>
      <c r="F6" s="21" t="s">
        <v>5</v>
      </c>
      <c r="G6" s="22">
        <f t="shared" ref="G6:G9" si="0">IF(ISNUMBER(SUM(D6:E6)/COUNT(D6:E6)),SUM(D6:E6)/COUNT(D6:E6)*IF(F6="Y",1.1,1),"")</f>
        <v>103.4</v>
      </c>
      <c r="H6" s="26"/>
      <c r="I6" s="26"/>
      <c r="J6" s="26">
        <f t="shared" ref="J6:J26" si="1">G6*COUNT(D6:E6)*0.5</f>
        <v>103.4</v>
      </c>
      <c r="K6">
        <f t="shared" ref="K6:K26" si="2">IF(F6="Y",J6,0)</f>
        <v>103.4</v>
      </c>
      <c r="L6">
        <f t="shared" ref="L6:L26" si="3">IF(F6="Y",COUNTA(D6:E6)/2,0)</f>
        <v>1</v>
      </c>
      <c r="M6">
        <f t="shared" ref="M6:M26" si="4">IF(F6&lt;&gt;"Y",COUNTA(D6:E6)/2,0)</f>
        <v>0</v>
      </c>
      <c r="N6">
        <f t="shared" ref="N6:N26" si="5">IF(NOT(OR(ISNUMBER(D6),ISNUMBER(E6))),0,L6)</f>
        <v>1</v>
      </c>
      <c r="O6">
        <f t="shared" ref="O6:O26" si="6">IF(NOT(OR(ISNUMBER(D6),ISNUMBER(E6))),0,M6)</f>
        <v>0</v>
      </c>
    </row>
    <row r="7" spans="1:15" ht="15.5" x14ac:dyDescent="0.35">
      <c r="A7" s="1"/>
      <c r="B7" s="4" t="s">
        <v>38</v>
      </c>
      <c r="C7" s="9"/>
      <c r="D7" s="8"/>
      <c r="E7" s="8"/>
      <c r="F7" s="10"/>
      <c r="G7" s="2" t="str">
        <f t="shared" si="0"/>
        <v/>
      </c>
      <c r="H7" s="26"/>
      <c r="I7" s="26"/>
      <c r="J7" s="26" t="e">
        <f t="shared" si="1"/>
        <v>#VALUE!</v>
      </c>
      <c r="K7">
        <f t="shared" si="2"/>
        <v>0</v>
      </c>
      <c r="L7">
        <f t="shared" si="3"/>
        <v>0</v>
      </c>
      <c r="M7">
        <f t="shared" si="4"/>
        <v>0</v>
      </c>
      <c r="N7">
        <f t="shared" si="5"/>
        <v>0</v>
      </c>
      <c r="O7">
        <f t="shared" si="6"/>
        <v>0</v>
      </c>
    </row>
    <row r="8" spans="1:15" ht="15.5" x14ac:dyDescent="0.35">
      <c r="A8" s="1"/>
      <c r="B8" s="4" t="s">
        <v>7</v>
      </c>
      <c r="C8" s="9"/>
      <c r="D8" s="8"/>
      <c r="E8" s="8"/>
      <c r="F8" s="10"/>
      <c r="G8" s="2" t="str">
        <f t="shared" si="0"/>
        <v/>
      </c>
      <c r="H8" s="26"/>
      <c r="I8" s="26"/>
      <c r="J8" s="26" t="e">
        <f t="shared" si="1"/>
        <v>#VALUE!</v>
      </c>
      <c r="K8">
        <f t="shared" si="2"/>
        <v>0</v>
      </c>
      <c r="L8">
        <f t="shared" si="3"/>
        <v>0</v>
      </c>
      <c r="M8">
        <f t="shared" si="4"/>
        <v>0</v>
      </c>
      <c r="N8">
        <f t="shared" si="5"/>
        <v>0</v>
      </c>
      <c r="O8">
        <f t="shared" si="6"/>
        <v>0</v>
      </c>
    </row>
    <row r="9" spans="1:15" ht="15.5" x14ac:dyDescent="0.35">
      <c r="A9" s="1"/>
      <c r="B9" s="4" t="s">
        <v>9</v>
      </c>
      <c r="C9" s="9"/>
      <c r="D9" s="8"/>
      <c r="E9" s="8"/>
      <c r="F9" s="10"/>
      <c r="G9" s="2" t="str">
        <f t="shared" si="0"/>
        <v/>
      </c>
      <c r="H9" s="26"/>
      <c r="I9" s="26"/>
      <c r="J9" s="26" t="e">
        <f t="shared" si="1"/>
        <v>#VALUE!</v>
      </c>
      <c r="K9">
        <f t="shared" si="2"/>
        <v>0</v>
      </c>
      <c r="L9">
        <f t="shared" si="3"/>
        <v>0</v>
      </c>
      <c r="M9">
        <f t="shared" si="4"/>
        <v>0</v>
      </c>
      <c r="N9">
        <f t="shared" si="5"/>
        <v>0</v>
      </c>
      <c r="O9">
        <f t="shared" si="6"/>
        <v>0</v>
      </c>
    </row>
    <row r="10" spans="1:15" ht="15.5" x14ac:dyDescent="0.35">
      <c r="A10" s="1"/>
      <c r="B10" s="4" t="s">
        <v>12</v>
      </c>
      <c r="C10" s="9" t="s">
        <v>13</v>
      </c>
      <c r="D10" s="8" t="s">
        <v>14</v>
      </c>
      <c r="E10" s="8" t="s">
        <v>14</v>
      </c>
      <c r="F10" s="10" t="s">
        <v>5</v>
      </c>
      <c r="G10" s="2" t="str">
        <f>IF(ISNUMBER(SUM(D10:E10)/COUNT(D10:E10)),SUM(D10:E10)/COUNT(D10:E10)*IF(F10="Y",1.1,1),"")</f>
        <v/>
      </c>
      <c r="H10" s="26"/>
      <c r="I10" s="26"/>
      <c r="J10" s="26" t="e">
        <f t="shared" si="1"/>
        <v>#VALUE!</v>
      </c>
      <c r="K10" t="e">
        <f t="shared" si="2"/>
        <v>#VALUE!</v>
      </c>
      <c r="L10">
        <f t="shared" si="3"/>
        <v>1</v>
      </c>
      <c r="M10">
        <f t="shared" si="4"/>
        <v>0</v>
      </c>
      <c r="N10">
        <f t="shared" si="5"/>
        <v>0</v>
      </c>
      <c r="O10">
        <f t="shared" si="6"/>
        <v>0</v>
      </c>
    </row>
    <row r="11" spans="1:15" ht="15.5" x14ac:dyDescent="0.35">
      <c r="A11" s="1"/>
      <c r="B11" s="4" t="s">
        <v>15</v>
      </c>
      <c r="C11" s="9" t="s">
        <v>16</v>
      </c>
      <c r="D11" s="8">
        <v>96</v>
      </c>
      <c r="E11" s="8">
        <v>95</v>
      </c>
      <c r="F11" s="10" t="s">
        <v>5</v>
      </c>
      <c r="G11" s="2">
        <f t="shared" ref="G11:G26" si="7">IF(ISNUMBER(SUM(D11:E11)/COUNT(D11:E11)),SUM(D11:E11)/COUNT(D11:E11)*IF(F11="Y",1.1,1),"")</f>
        <v>105.05000000000001</v>
      </c>
      <c r="H11" s="26"/>
      <c r="I11" s="26"/>
      <c r="J11" s="26">
        <f t="shared" si="1"/>
        <v>105.05000000000001</v>
      </c>
      <c r="K11">
        <f t="shared" si="2"/>
        <v>105.05000000000001</v>
      </c>
      <c r="L11">
        <f t="shared" si="3"/>
        <v>1</v>
      </c>
      <c r="M11">
        <f t="shared" si="4"/>
        <v>0</v>
      </c>
      <c r="N11">
        <f t="shared" si="5"/>
        <v>1</v>
      </c>
      <c r="O11">
        <f t="shared" si="6"/>
        <v>0</v>
      </c>
    </row>
    <row r="12" spans="1:15" ht="15.5" x14ac:dyDescent="0.35">
      <c r="A12" s="1"/>
      <c r="B12" s="4" t="s">
        <v>17</v>
      </c>
      <c r="C12" s="9"/>
      <c r="D12" s="8"/>
      <c r="E12" s="8"/>
      <c r="F12" s="10"/>
      <c r="G12" s="2" t="str">
        <f t="shared" si="7"/>
        <v/>
      </c>
      <c r="H12" s="26"/>
      <c r="I12" s="26"/>
      <c r="J12" s="26" t="e">
        <f t="shared" si="1"/>
        <v>#VALUE!</v>
      </c>
      <c r="K12">
        <f t="shared" si="2"/>
        <v>0</v>
      </c>
      <c r="L12">
        <f t="shared" si="3"/>
        <v>0</v>
      </c>
      <c r="M12">
        <f t="shared" si="4"/>
        <v>0</v>
      </c>
      <c r="N12">
        <f t="shared" si="5"/>
        <v>0</v>
      </c>
      <c r="O12">
        <f t="shared" si="6"/>
        <v>0</v>
      </c>
    </row>
    <row r="13" spans="1:15" ht="15.5" x14ac:dyDescent="0.35">
      <c r="A13" s="1"/>
      <c r="B13" s="4" t="s">
        <v>19</v>
      </c>
      <c r="C13" s="9"/>
      <c r="D13" s="8"/>
      <c r="E13" s="8"/>
      <c r="F13" s="10"/>
      <c r="G13" s="2" t="str">
        <f t="shared" si="7"/>
        <v/>
      </c>
      <c r="H13" s="26"/>
      <c r="I13" s="26"/>
      <c r="J13" s="26" t="e">
        <f t="shared" si="1"/>
        <v>#VALUE!</v>
      </c>
      <c r="K13">
        <f t="shared" si="2"/>
        <v>0</v>
      </c>
      <c r="L13">
        <f t="shared" si="3"/>
        <v>0</v>
      </c>
      <c r="M13">
        <f t="shared" si="4"/>
        <v>0</v>
      </c>
      <c r="N13">
        <f t="shared" si="5"/>
        <v>0</v>
      </c>
      <c r="O13">
        <f t="shared" si="6"/>
        <v>0</v>
      </c>
    </row>
    <row r="14" spans="1:15" ht="15.5" x14ac:dyDescent="0.35">
      <c r="A14" s="1"/>
      <c r="B14" s="4" t="s">
        <v>21</v>
      </c>
      <c r="C14" s="9" t="s">
        <v>22</v>
      </c>
      <c r="D14" s="8">
        <v>93</v>
      </c>
      <c r="E14" s="8">
        <v>85</v>
      </c>
      <c r="F14" s="10" t="s">
        <v>11</v>
      </c>
      <c r="G14" s="2">
        <f t="shared" si="7"/>
        <v>89</v>
      </c>
      <c r="H14" s="26"/>
      <c r="I14" s="26"/>
      <c r="J14" s="26">
        <f t="shared" si="1"/>
        <v>89</v>
      </c>
      <c r="K14">
        <f t="shared" si="2"/>
        <v>0</v>
      </c>
      <c r="L14">
        <f t="shared" si="3"/>
        <v>0</v>
      </c>
      <c r="M14">
        <f t="shared" si="4"/>
        <v>1</v>
      </c>
      <c r="N14">
        <f t="shared" si="5"/>
        <v>0</v>
      </c>
      <c r="O14">
        <f t="shared" si="6"/>
        <v>1</v>
      </c>
    </row>
    <row r="15" spans="1:15" ht="15.5" x14ac:dyDescent="0.35">
      <c r="A15" s="1"/>
      <c r="B15" s="4" t="s">
        <v>23</v>
      </c>
      <c r="C15" s="9"/>
      <c r="D15" s="8"/>
      <c r="E15" s="8"/>
      <c r="F15" s="10"/>
      <c r="G15" s="2" t="str">
        <f t="shared" si="7"/>
        <v/>
      </c>
      <c r="H15" s="26"/>
      <c r="I15" s="26"/>
      <c r="J15" s="26" t="e">
        <f t="shared" si="1"/>
        <v>#VALUE!</v>
      </c>
      <c r="K15">
        <f t="shared" si="2"/>
        <v>0</v>
      </c>
      <c r="L15">
        <f t="shared" si="3"/>
        <v>0</v>
      </c>
      <c r="M15">
        <f t="shared" si="4"/>
        <v>0</v>
      </c>
      <c r="N15">
        <f t="shared" si="5"/>
        <v>0</v>
      </c>
      <c r="O15">
        <f t="shared" si="6"/>
        <v>0</v>
      </c>
    </row>
    <row r="16" spans="1:15" ht="15.5" x14ac:dyDescent="0.35">
      <c r="A16" s="1"/>
      <c r="B16" s="4" t="s">
        <v>24</v>
      </c>
      <c r="C16" s="9"/>
      <c r="D16" s="8"/>
      <c r="E16" s="8"/>
      <c r="F16" s="10"/>
      <c r="G16" s="2" t="str">
        <f t="shared" si="7"/>
        <v/>
      </c>
      <c r="H16" s="26"/>
      <c r="I16" s="26"/>
      <c r="J16" s="26" t="e">
        <f t="shared" si="1"/>
        <v>#VALUE!</v>
      </c>
      <c r="K16">
        <f t="shared" si="2"/>
        <v>0</v>
      </c>
      <c r="L16">
        <f t="shared" si="3"/>
        <v>0</v>
      </c>
      <c r="M16">
        <f t="shared" si="4"/>
        <v>0</v>
      </c>
      <c r="N16">
        <f t="shared" si="5"/>
        <v>0</v>
      </c>
      <c r="O16">
        <f t="shared" si="6"/>
        <v>0</v>
      </c>
    </row>
    <row r="17" spans="1:15" ht="15.5" x14ac:dyDescent="0.35">
      <c r="A17" s="1"/>
      <c r="B17" s="4" t="s">
        <v>25</v>
      </c>
      <c r="C17" s="9"/>
      <c r="D17" s="8"/>
      <c r="E17" s="8"/>
      <c r="F17" s="10"/>
      <c r="G17" s="2" t="str">
        <f>IF(ISNUMBER(SUM(D17:E17)/COUNT(D17:E17)),SUM(D17:E17)/COUNT(D17:E17)*IF(F17="Y",1.1,1),"")</f>
        <v/>
      </c>
      <c r="H17" s="26"/>
      <c r="I17" s="26"/>
      <c r="J17" s="26" t="e">
        <f t="shared" si="1"/>
        <v>#VALUE!</v>
      </c>
      <c r="K17">
        <f t="shared" si="2"/>
        <v>0</v>
      </c>
      <c r="L17">
        <f t="shared" si="3"/>
        <v>0</v>
      </c>
      <c r="M17">
        <f t="shared" si="4"/>
        <v>0</v>
      </c>
      <c r="N17">
        <f t="shared" si="5"/>
        <v>0</v>
      </c>
      <c r="O17">
        <f t="shared" si="6"/>
        <v>0</v>
      </c>
    </row>
    <row r="18" spans="1:15" ht="15.5" x14ac:dyDescent="0.35">
      <c r="A18" s="1"/>
      <c r="B18" s="4" t="s">
        <v>26</v>
      </c>
      <c r="C18" s="9" t="s">
        <v>47</v>
      </c>
      <c r="D18" s="8">
        <v>91</v>
      </c>
      <c r="E18" s="8">
        <v>92</v>
      </c>
      <c r="F18" s="10" t="s">
        <v>5</v>
      </c>
      <c r="G18" s="2">
        <f t="shared" si="7"/>
        <v>100.65</v>
      </c>
      <c r="H18" s="26"/>
      <c r="I18" s="26"/>
      <c r="J18" s="26">
        <f t="shared" si="1"/>
        <v>100.65</v>
      </c>
      <c r="K18">
        <f t="shared" si="2"/>
        <v>100.65</v>
      </c>
      <c r="L18">
        <f t="shared" si="3"/>
        <v>1</v>
      </c>
      <c r="M18">
        <f t="shared" si="4"/>
        <v>0</v>
      </c>
      <c r="N18">
        <f t="shared" si="5"/>
        <v>1</v>
      </c>
      <c r="O18">
        <f t="shared" si="6"/>
        <v>0</v>
      </c>
    </row>
    <row r="19" spans="1:15" ht="15.5" x14ac:dyDescent="0.35">
      <c r="A19" s="1"/>
      <c r="B19" s="4" t="s">
        <v>27</v>
      </c>
      <c r="C19" s="9" t="s">
        <v>48</v>
      </c>
      <c r="D19" s="8">
        <v>92</v>
      </c>
      <c r="E19" s="8">
        <v>93</v>
      </c>
      <c r="F19" s="10" t="s">
        <v>11</v>
      </c>
      <c r="G19" s="2">
        <f t="shared" si="7"/>
        <v>92.5</v>
      </c>
      <c r="H19" s="26"/>
      <c r="I19" s="26"/>
      <c r="J19" s="26">
        <f t="shared" si="1"/>
        <v>92.5</v>
      </c>
      <c r="K19">
        <f t="shared" si="2"/>
        <v>0</v>
      </c>
      <c r="L19">
        <f t="shared" si="3"/>
        <v>0</v>
      </c>
      <c r="M19">
        <f t="shared" si="4"/>
        <v>1</v>
      </c>
      <c r="N19">
        <f t="shared" si="5"/>
        <v>0</v>
      </c>
      <c r="O19">
        <f t="shared" si="6"/>
        <v>1</v>
      </c>
    </row>
    <row r="20" spans="1:15" ht="15.5" x14ac:dyDescent="0.35">
      <c r="A20" s="1"/>
      <c r="B20" s="4" t="s">
        <v>28</v>
      </c>
      <c r="C20" s="9"/>
      <c r="D20" s="8"/>
      <c r="E20" s="8"/>
      <c r="F20" s="10"/>
      <c r="G20" s="2" t="str">
        <f t="shared" si="7"/>
        <v/>
      </c>
      <c r="H20" s="26"/>
      <c r="I20" s="26"/>
      <c r="J20" s="26" t="e">
        <f t="shared" si="1"/>
        <v>#VALUE!</v>
      </c>
      <c r="K20">
        <f t="shared" si="2"/>
        <v>0</v>
      </c>
      <c r="L20">
        <f t="shared" si="3"/>
        <v>0</v>
      </c>
      <c r="M20">
        <f t="shared" si="4"/>
        <v>0</v>
      </c>
      <c r="N20">
        <f t="shared" si="5"/>
        <v>0</v>
      </c>
      <c r="O20">
        <f t="shared" si="6"/>
        <v>0</v>
      </c>
    </row>
    <row r="21" spans="1:15" ht="15.5" x14ac:dyDescent="0.35">
      <c r="A21" s="1"/>
      <c r="B21" s="4" t="s">
        <v>29</v>
      </c>
      <c r="C21" s="9" t="s">
        <v>64</v>
      </c>
      <c r="D21" s="8" t="s">
        <v>14</v>
      </c>
      <c r="E21" s="8" t="s">
        <v>14</v>
      </c>
      <c r="F21" s="10" t="s">
        <v>5</v>
      </c>
      <c r="G21" s="2" t="str">
        <f t="shared" si="7"/>
        <v/>
      </c>
      <c r="H21" s="26"/>
      <c r="I21" s="26"/>
      <c r="J21" s="26" t="e">
        <f t="shared" si="1"/>
        <v>#VALUE!</v>
      </c>
      <c r="K21" t="e">
        <f t="shared" si="2"/>
        <v>#VALUE!</v>
      </c>
      <c r="L21">
        <f t="shared" si="3"/>
        <v>1</v>
      </c>
      <c r="M21">
        <f t="shared" si="4"/>
        <v>0</v>
      </c>
      <c r="N21">
        <f t="shared" si="5"/>
        <v>0</v>
      </c>
      <c r="O21">
        <f t="shared" si="6"/>
        <v>0</v>
      </c>
    </row>
    <row r="22" spans="1:15" ht="15.5" x14ac:dyDescent="0.35">
      <c r="A22" s="1"/>
      <c r="B22" s="4" t="s">
        <v>30</v>
      </c>
      <c r="C22" s="9"/>
      <c r="D22" s="8"/>
      <c r="E22" s="8"/>
      <c r="F22" s="10" t="s">
        <v>11</v>
      </c>
      <c r="G22" s="2" t="str">
        <f t="shared" si="7"/>
        <v/>
      </c>
      <c r="H22" s="26"/>
      <c r="I22" s="26"/>
      <c r="J22" s="26" t="e">
        <f t="shared" si="1"/>
        <v>#VALUE!</v>
      </c>
      <c r="K22">
        <f t="shared" si="2"/>
        <v>0</v>
      </c>
      <c r="L22">
        <f t="shared" si="3"/>
        <v>0</v>
      </c>
      <c r="M22">
        <f t="shared" si="4"/>
        <v>0</v>
      </c>
      <c r="N22">
        <f t="shared" si="5"/>
        <v>0</v>
      </c>
      <c r="O22">
        <f t="shared" si="6"/>
        <v>0</v>
      </c>
    </row>
    <row r="23" spans="1:15" ht="15.5" x14ac:dyDescent="0.35">
      <c r="A23" s="1"/>
      <c r="B23" s="4" t="s">
        <v>31</v>
      </c>
      <c r="C23" s="9" t="s">
        <v>40</v>
      </c>
      <c r="D23" s="8">
        <v>100</v>
      </c>
      <c r="E23" s="8">
        <v>98</v>
      </c>
      <c r="F23" s="23" t="s">
        <v>11</v>
      </c>
      <c r="G23" s="2">
        <f>IF(ISNUMBER(SUM(D23:E23)/COUNT(D23:E23)),SUM(D23:E23)/COUNT(D23:E23)*IF(F23="Y",1.1,1),"")</f>
        <v>99</v>
      </c>
      <c r="H23" s="26"/>
      <c r="I23" s="26"/>
      <c r="J23" s="26">
        <f t="shared" si="1"/>
        <v>99</v>
      </c>
      <c r="K23">
        <f t="shared" si="2"/>
        <v>0</v>
      </c>
      <c r="L23">
        <f t="shared" si="3"/>
        <v>0</v>
      </c>
      <c r="M23">
        <f t="shared" si="4"/>
        <v>1</v>
      </c>
      <c r="N23">
        <f t="shared" si="5"/>
        <v>0</v>
      </c>
      <c r="O23">
        <f t="shared" si="6"/>
        <v>1</v>
      </c>
    </row>
    <row r="24" spans="1:15" ht="15.5" x14ac:dyDescent="0.35">
      <c r="A24" s="1"/>
      <c r="B24" s="4" t="s">
        <v>32</v>
      </c>
      <c r="C24" s="9"/>
      <c r="D24" s="8"/>
      <c r="E24" s="8"/>
      <c r="F24" s="23" t="s">
        <v>11</v>
      </c>
      <c r="G24" s="2" t="str">
        <f t="shared" si="7"/>
        <v/>
      </c>
      <c r="H24" s="26"/>
      <c r="I24" s="26"/>
      <c r="J24" s="26" t="e">
        <f t="shared" si="1"/>
        <v>#VALUE!</v>
      </c>
      <c r="K24">
        <f t="shared" si="2"/>
        <v>0</v>
      </c>
      <c r="L24">
        <f t="shared" si="3"/>
        <v>0</v>
      </c>
      <c r="M24">
        <f t="shared" si="4"/>
        <v>0</v>
      </c>
      <c r="N24">
        <f t="shared" si="5"/>
        <v>0</v>
      </c>
      <c r="O24">
        <f t="shared" si="6"/>
        <v>0</v>
      </c>
    </row>
    <row r="25" spans="1:15" ht="15.5" x14ac:dyDescent="0.35">
      <c r="A25" s="1"/>
      <c r="B25" s="4" t="s">
        <v>33</v>
      </c>
      <c r="C25" s="9"/>
      <c r="D25" s="8"/>
      <c r="E25" s="8"/>
      <c r="F25" s="23" t="s">
        <v>11</v>
      </c>
      <c r="G25" s="2" t="str">
        <f t="shared" si="7"/>
        <v/>
      </c>
      <c r="H25" s="26"/>
      <c r="I25" s="26"/>
      <c r="J25" s="26" t="e">
        <f t="shared" si="1"/>
        <v>#VALUE!</v>
      </c>
      <c r="K25">
        <f t="shared" si="2"/>
        <v>0</v>
      </c>
      <c r="L25">
        <f t="shared" si="3"/>
        <v>0</v>
      </c>
      <c r="M25">
        <f t="shared" si="4"/>
        <v>0</v>
      </c>
      <c r="N25">
        <f t="shared" si="5"/>
        <v>0</v>
      </c>
      <c r="O25">
        <f t="shared" si="6"/>
        <v>0</v>
      </c>
    </row>
    <row r="26" spans="1:15" ht="16" thickBot="1" x14ac:dyDescent="0.4">
      <c r="A26" s="1"/>
      <c r="B26" s="5" t="s">
        <v>34</v>
      </c>
      <c r="C26" s="11" t="s">
        <v>43</v>
      </c>
      <c r="D26" s="18">
        <v>96</v>
      </c>
      <c r="E26" s="27"/>
      <c r="F26" s="24" t="s">
        <v>11</v>
      </c>
      <c r="G26" s="3">
        <f t="shared" si="7"/>
        <v>96</v>
      </c>
      <c r="H26" s="26"/>
      <c r="I26" s="26"/>
      <c r="J26" s="26">
        <f t="shared" si="1"/>
        <v>48</v>
      </c>
      <c r="K26">
        <f t="shared" si="2"/>
        <v>0</v>
      </c>
      <c r="L26">
        <f t="shared" si="3"/>
        <v>0</v>
      </c>
      <c r="M26">
        <f t="shared" si="4"/>
        <v>0.5</v>
      </c>
      <c r="N26">
        <f t="shared" si="5"/>
        <v>0</v>
      </c>
      <c r="O26">
        <f t="shared" si="6"/>
        <v>0.5</v>
      </c>
    </row>
    <row r="27" spans="1:15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5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5" ht="16" thickBot="1" x14ac:dyDescent="0.4">
      <c r="A29" s="1"/>
      <c r="B29" s="1"/>
      <c r="C29" s="29" t="s">
        <v>63</v>
      </c>
      <c r="D29" s="1"/>
      <c r="E29" s="1"/>
      <c r="F29" s="1"/>
      <c r="G29" s="1"/>
      <c r="H29" s="1"/>
      <c r="K29" s="1">
        <f>SUMIF(L6:L26,"&lt;&gt;#VALUE!")</f>
        <v>5</v>
      </c>
      <c r="L29" s="1">
        <f>SUMIF(M6:M26,"&lt;&gt;#VALUE!")</f>
        <v>3.5</v>
      </c>
      <c r="M29" s="1">
        <f>SUMIF(N6:N26,"&lt;&gt;#VALUE!")</f>
        <v>3</v>
      </c>
      <c r="N29" s="1">
        <f>SUMIF(O6:O26,"&lt;&gt;#VALUE!")</f>
        <v>3.5</v>
      </c>
    </row>
    <row r="30" spans="1:15" ht="23.5" x14ac:dyDescent="0.55000000000000004">
      <c r="A30" s="1"/>
      <c r="B30" s="30" t="s">
        <v>35</v>
      </c>
      <c r="C30" s="16">
        <f>IF(COUNTA(D6:E25,D26)&gt;0,COUNTA(D6:E25,D26)/2,"-")</f>
        <v>8.5</v>
      </c>
      <c r="D30" s="1"/>
      <c r="E30" s="1"/>
      <c r="F30" s="1"/>
      <c r="G30" s="1"/>
      <c r="H30" s="1"/>
      <c r="I30" s="1">
        <f>SUMIF(J6:J26,"&lt;&gt;#VALUE!")</f>
        <v>637.6</v>
      </c>
      <c r="J30" s="1">
        <f>SUMIF(K6:K26,"&lt;&gt;#VALUE!")</f>
        <v>309.10000000000002</v>
      </c>
    </row>
    <row r="31" spans="1:15" ht="24" thickBot="1" x14ac:dyDescent="0.6">
      <c r="A31" s="1"/>
      <c r="B31" s="31" t="s">
        <v>36</v>
      </c>
      <c r="C31" s="17">
        <f>IF(ISNUMBER(O34),O34,"-")</f>
        <v>99.254901960784323</v>
      </c>
      <c r="D31" s="1"/>
      <c r="E31" s="1"/>
      <c r="F31" s="1"/>
      <c r="G31" s="1"/>
      <c r="H31" s="1"/>
    </row>
    <row r="32" spans="1:15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5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" t="s">
        <v>58</v>
      </c>
      <c r="K33">
        <f>I30-J30</f>
        <v>328.5</v>
      </c>
      <c r="L33">
        <f>K33/N29</f>
        <v>93.857142857142861</v>
      </c>
      <c r="M33">
        <f>L33*L29</f>
        <v>328.5</v>
      </c>
      <c r="O33">
        <f>IF(ISNUMBER(M33),M33,0)+IF(ISNUMBER(M34),M34,0)</f>
        <v>843.66666666666674</v>
      </c>
    </row>
    <row r="34" spans="1:15" ht="12.5" hidden="1" x14ac:dyDescent="0.25">
      <c r="J34" s="1" t="s">
        <v>59</v>
      </c>
      <c r="K34">
        <f>J30</f>
        <v>309.10000000000002</v>
      </c>
      <c r="L34">
        <f>K34/M29</f>
        <v>103.03333333333335</v>
      </c>
      <c r="M34">
        <f>L34*K29</f>
        <v>515.16666666666674</v>
      </c>
      <c r="O34">
        <f>O33/C30</f>
        <v>99.254901960784323</v>
      </c>
    </row>
    <row r="35" spans="1:15" ht="12.5" hidden="1" x14ac:dyDescent="0.25">
      <c r="J35" s="1"/>
    </row>
    <row r="36" spans="1:15" ht="12.5" hidden="1" x14ac:dyDescent="0.25">
      <c r="J36" s="1"/>
    </row>
    <row r="37" spans="1:15" ht="12.5" hidden="1" x14ac:dyDescent="0.25"/>
    <row r="38" spans="1:15" ht="12.5" hidden="1" x14ac:dyDescent="0.25"/>
    <row r="39" spans="1:15" ht="12.5" hidden="1" x14ac:dyDescent="0.25"/>
    <row r="40" spans="1:15" ht="12.5" hidden="1" x14ac:dyDescent="0.25"/>
    <row r="41" spans="1:15" ht="12.5" hidden="1" x14ac:dyDescent="0.25"/>
    <row r="42" spans="1:15" ht="12.5" hidden="1" x14ac:dyDescent="0.25"/>
    <row r="43" spans="1:15" ht="12.5" hidden="1" x14ac:dyDescent="0.25"/>
    <row r="44" spans="1:15" ht="12.5" hidden="1" x14ac:dyDescent="0.25"/>
    <row r="45" spans="1:15" ht="12.5" hidden="1" x14ac:dyDescent="0.25"/>
    <row r="46" spans="1:15" ht="12.5" hidden="1" x14ac:dyDescent="0.25"/>
    <row r="47" spans="1:15" ht="12.5" hidden="1" x14ac:dyDescent="0.25"/>
    <row r="48" spans="1:15" ht="12.5" hidden="1" x14ac:dyDescent="0.25"/>
    <row r="49" ht="12.5" hidden="1" x14ac:dyDescent="0.25"/>
    <row r="50" ht="12.5" hidden="1" x14ac:dyDescent="0.25"/>
    <row r="51" ht="12.5" hidden="1" x14ac:dyDescent="0.25"/>
    <row r="52" ht="12.5" hidden="1" x14ac:dyDescent="0.25"/>
    <row r="53" ht="12.5" hidden="1" x14ac:dyDescent="0.25"/>
    <row r="54" ht="12.5" hidden="1" x14ac:dyDescent="0.25"/>
    <row r="55" ht="12.5" hidden="1" x14ac:dyDescent="0.25"/>
    <row r="56" ht="12.5" hidden="1" x14ac:dyDescent="0.25"/>
    <row r="57" ht="12.5" hidden="1" x14ac:dyDescent="0.25"/>
    <row r="58" ht="12.5" hidden="1" x14ac:dyDescent="0.25"/>
    <row r="59" ht="12.5" hidden="1" x14ac:dyDescent="0.25"/>
    <row r="60" ht="12.5" hidden="1" x14ac:dyDescent="0.25"/>
    <row r="61" ht="12.5" hidden="1" x14ac:dyDescent="0.25"/>
    <row r="62" ht="12.5" hidden="1" x14ac:dyDescent="0.25"/>
    <row r="63" ht="12.5" hidden="1" x14ac:dyDescent="0.25"/>
    <row r="64" ht="12.5" hidden="1" x14ac:dyDescent="0.25"/>
    <row r="65" ht="12.5" hidden="1" x14ac:dyDescent="0.25"/>
    <row r="66" ht="12.5" hidden="1" x14ac:dyDescent="0.25"/>
    <row r="67" ht="12.5" hidden="1" x14ac:dyDescent="0.25"/>
    <row r="68" ht="12.5" hidden="1" x14ac:dyDescent="0.25"/>
    <row r="69" ht="12.5" hidden="1" x14ac:dyDescent="0.25"/>
    <row r="70" ht="12.5" hidden="1" x14ac:dyDescent="0.25"/>
    <row r="71" ht="12.5" hidden="1" x14ac:dyDescent="0.25"/>
    <row r="72" ht="12.5" hidden="1" x14ac:dyDescent="0.25"/>
    <row r="73" ht="12.5" hidden="1" x14ac:dyDescent="0.25"/>
    <row r="74" ht="12.5" hidden="1" x14ac:dyDescent="0.25"/>
    <row r="75" ht="12.5" hidden="1" x14ac:dyDescent="0.25"/>
    <row r="76" ht="12.5" hidden="1" x14ac:dyDescent="0.25"/>
    <row r="77" ht="12.5" hidden="1" x14ac:dyDescent="0.25"/>
    <row r="78" ht="12.5" hidden="1" x14ac:dyDescent="0.25"/>
    <row r="79" ht="12.5" hidden="1" x14ac:dyDescent="0.25"/>
    <row r="80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5" hidden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</sheetData>
  <sheetProtection sheet="1" objects="1" scenarios="1" selectLockedCells="1"/>
  <mergeCells count="1">
    <mergeCell ref="D4:E4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AE64-8E89-4331-B50D-79D03CDAA005}">
  <dimension ref="A1:AMP96"/>
  <sheetViews>
    <sheetView zoomScaleNormal="100" workbookViewId="0">
      <selection activeCell="F6" sqref="F6"/>
    </sheetView>
  </sheetViews>
  <sheetFormatPr defaultColWidth="0" defaultRowHeight="0" customHeight="1" zeroHeight="1" x14ac:dyDescent="0.25"/>
  <cols>
    <col min="1" max="1" width="11.54296875" customWidth="1"/>
    <col min="2" max="2" width="51.7265625" bestFit="1" customWidth="1"/>
    <col min="3" max="3" width="34" customWidth="1"/>
    <col min="4" max="5" width="31" customWidth="1"/>
    <col min="6" max="6" width="32.453125" customWidth="1"/>
    <col min="7" max="8" width="16" customWidth="1"/>
    <col min="9" max="10" width="16" hidden="1" customWidth="1"/>
    <col min="11" max="11" width="18.26953125" hidden="1" customWidth="1"/>
    <col min="12" max="12" width="16" hidden="1" customWidth="1"/>
    <col min="13" max="14" width="16.7265625" hidden="1" customWidth="1"/>
    <col min="15" max="15" width="17.54296875" hidden="1" customWidth="1"/>
    <col min="16" max="1030" width="11.54296875" hidden="1" customWidth="1"/>
    <col min="1031" max="16384" width="9.1796875" hidden="1"/>
  </cols>
  <sheetData>
    <row r="1" spans="1:15" ht="12.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ht="12.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3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5" ht="88.5" customHeight="1" thickBot="1" x14ac:dyDescent="0.3">
      <c r="A4" s="1"/>
      <c r="B4" s="1"/>
      <c r="C4" s="6" t="s">
        <v>42</v>
      </c>
      <c r="D4" s="32" t="s">
        <v>55</v>
      </c>
      <c r="E4" s="33"/>
      <c r="F4" s="7" t="s">
        <v>51</v>
      </c>
      <c r="G4" s="1"/>
      <c r="H4" s="1"/>
      <c r="I4" s="1"/>
      <c r="J4" s="1"/>
    </row>
    <row r="5" spans="1:15" ht="16" thickBot="1" x14ac:dyDescent="0.4">
      <c r="A5" s="1"/>
      <c r="B5" s="12" t="s">
        <v>0</v>
      </c>
      <c r="C5" s="13" t="s">
        <v>1</v>
      </c>
      <c r="D5" s="14" t="s">
        <v>52</v>
      </c>
      <c r="E5" s="14" t="s">
        <v>53</v>
      </c>
      <c r="F5" s="14" t="s">
        <v>2</v>
      </c>
      <c r="G5" s="15" t="s">
        <v>3</v>
      </c>
      <c r="H5" s="25"/>
      <c r="I5" s="25"/>
      <c r="J5" s="25" t="s">
        <v>54</v>
      </c>
      <c r="K5" s="28" t="s">
        <v>56</v>
      </c>
      <c r="L5" s="28" t="s">
        <v>57</v>
      </c>
      <c r="M5" s="28" t="s">
        <v>60</v>
      </c>
      <c r="N5" s="28" t="s">
        <v>61</v>
      </c>
      <c r="O5" s="28" t="s">
        <v>62</v>
      </c>
    </row>
    <row r="6" spans="1:15" ht="15.5" x14ac:dyDescent="0.35">
      <c r="A6" s="1"/>
      <c r="B6" s="19" t="s">
        <v>37</v>
      </c>
      <c r="C6" s="20" t="s">
        <v>4</v>
      </c>
      <c r="D6" s="21">
        <v>96</v>
      </c>
      <c r="E6" s="21">
        <v>92</v>
      </c>
      <c r="F6" s="21" t="s">
        <v>5</v>
      </c>
      <c r="G6" s="22">
        <f t="shared" ref="G6:G9" si="0">IF(ISNUMBER(SUM(D6:E6)/COUNT(D6:E6)),SUM(D6:E6)/COUNT(D6:E6)*IF(F6="Y",1.1,1),"")</f>
        <v>103.4</v>
      </c>
      <c r="H6" s="26"/>
      <c r="I6" s="26"/>
      <c r="J6" s="26">
        <f>G6*COUNT(D6:E6)*0.5</f>
        <v>103.4</v>
      </c>
      <c r="K6">
        <f>IF(F6="Y",J6,0)</f>
        <v>103.4</v>
      </c>
      <c r="L6">
        <f>IF(F6="Y",COUNTA(D6:E6)/2,0)</f>
        <v>1</v>
      </c>
      <c r="M6">
        <f>IF(F6&lt;&gt;"Y",COUNTA(D6:E6)/2,0)</f>
        <v>0</v>
      </c>
      <c r="N6">
        <f>IF(NOT(OR(ISNUMBER(D6),ISNUMBER(E6))),0,L6)</f>
        <v>1</v>
      </c>
      <c r="O6">
        <f>IF(NOT(OR(ISNUMBER(D6),ISNUMBER(E6))),0,M6)</f>
        <v>0</v>
      </c>
    </row>
    <row r="7" spans="1:15" ht="15.5" x14ac:dyDescent="0.35">
      <c r="A7" s="1"/>
      <c r="B7" s="4" t="s">
        <v>38</v>
      </c>
      <c r="C7" s="9" t="s">
        <v>6</v>
      </c>
      <c r="D7" s="8">
        <v>98</v>
      </c>
      <c r="E7" s="8">
        <v>98</v>
      </c>
      <c r="F7" s="10" t="s">
        <v>5</v>
      </c>
      <c r="G7" s="2">
        <f t="shared" si="0"/>
        <v>107.80000000000001</v>
      </c>
      <c r="H7" s="26"/>
      <c r="I7" s="26"/>
      <c r="J7" s="26">
        <f t="shared" ref="J7:J26" si="1">G7*COUNT(D7:E7)*0.5</f>
        <v>107.80000000000001</v>
      </c>
      <c r="K7">
        <f t="shared" ref="K7:K26" si="2">IF(F7="Y",J7,0)</f>
        <v>107.80000000000001</v>
      </c>
      <c r="L7">
        <f t="shared" ref="L7:L26" si="3">IF(F7="Y",COUNTA(D7:E7)/2,0)</f>
        <v>1</v>
      </c>
      <c r="M7">
        <f t="shared" ref="M7:M25" si="4">IF(F7&lt;&gt;"Y",COUNTA(D7:E7)/2,0)</f>
        <v>0</v>
      </c>
      <c r="N7">
        <f t="shared" ref="N7:N26" si="5">IF(NOT(OR(ISNUMBER(D7),ISNUMBER(E7))),0,L7)</f>
        <v>1</v>
      </c>
      <c r="O7">
        <f t="shared" ref="O7:O26" si="6">IF(NOT(OR(ISNUMBER(D7),ISNUMBER(E7))),0,M7)</f>
        <v>0</v>
      </c>
    </row>
    <row r="8" spans="1:15" ht="15.5" x14ac:dyDescent="0.35">
      <c r="A8" s="1"/>
      <c r="B8" s="4" t="s">
        <v>7</v>
      </c>
      <c r="C8" s="9" t="s">
        <v>8</v>
      </c>
      <c r="D8" s="8">
        <v>99</v>
      </c>
      <c r="E8" s="8">
        <v>90</v>
      </c>
      <c r="F8" s="10" t="s">
        <v>5</v>
      </c>
      <c r="G8" s="2">
        <f t="shared" si="0"/>
        <v>103.95</v>
      </c>
      <c r="H8" s="26"/>
      <c r="I8" s="26"/>
      <c r="J8" s="26">
        <f t="shared" si="1"/>
        <v>103.95</v>
      </c>
      <c r="K8">
        <f t="shared" si="2"/>
        <v>103.95</v>
      </c>
      <c r="L8">
        <f t="shared" si="3"/>
        <v>1</v>
      </c>
      <c r="M8">
        <f t="shared" si="4"/>
        <v>0</v>
      </c>
      <c r="N8">
        <f t="shared" si="5"/>
        <v>1</v>
      </c>
      <c r="O8">
        <f t="shared" si="6"/>
        <v>0</v>
      </c>
    </row>
    <row r="9" spans="1:15" ht="15.5" x14ac:dyDescent="0.35">
      <c r="A9" s="1"/>
      <c r="B9" s="4" t="s">
        <v>9</v>
      </c>
      <c r="C9" s="9" t="s">
        <v>10</v>
      </c>
      <c r="D9" s="8">
        <v>84</v>
      </c>
      <c r="E9" s="8">
        <v>89</v>
      </c>
      <c r="F9" s="10" t="s">
        <v>5</v>
      </c>
      <c r="G9" s="2">
        <f t="shared" si="0"/>
        <v>95.15</v>
      </c>
      <c r="H9" s="26"/>
      <c r="I9" s="26"/>
      <c r="J9" s="26">
        <f t="shared" si="1"/>
        <v>95.15</v>
      </c>
      <c r="K9">
        <f t="shared" si="2"/>
        <v>95.15</v>
      </c>
      <c r="L9">
        <f t="shared" si="3"/>
        <v>1</v>
      </c>
      <c r="M9">
        <f t="shared" si="4"/>
        <v>0</v>
      </c>
      <c r="N9">
        <f t="shared" si="5"/>
        <v>1</v>
      </c>
      <c r="O9">
        <f t="shared" si="6"/>
        <v>0</v>
      </c>
    </row>
    <row r="10" spans="1:15" ht="15.5" x14ac:dyDescent="0.35">
      <c r="A10" s="1"/>
      <c r="B10" s="4" t="s">
        <v>12</v>
      </c>
      <c r="C10" s="9" t="s">
        <v>13</v>
      </c>
      <c r="D10" s="8" t="s">
        <v>14</v>
      </c>
      <c r="E10" s="8" t="s">
        <v>14</v>
      </c>
      <c r="F10" s="10" t="s">
        <v>5</v>
      </c>
      <c r="G10" s="2" t="str">
        <f>IF(ISNUMBER(SUM(D10:E10)/COUNT(D10:E10)),SUM(D10:E10)/COUNT(D10:E10)*IF(F10="Y",1.1,1),"")</f>
        <v/>
      </c>
      <c r="H10" s="26"/>
      <c r="I10" s="26"/>
      <c r="J10" s="26" t="e">
        <f t="shared" si="1"/>
        <v>#VALUE!</v>
      </c>
      <c r="K10" t="e">
        <f t="shared" si="2"/>
        <v>#VALUE!</v>
      </c>
      <c r="L10">
        <f t="shared" si="3"/>
        <v>1</v>
      </c>
      <c r="M10">
        <f t="shared" si="4"/>
        <v>0</v>
      </c>
      <c r="N10">
        <f t="shared" si="5"/>
        <v>0</v>
      </c>
      <c r="O10">
        <f t="shared" si="6"/>
        <v>0</v>
      </c>
    </row>
    <row r="11" spans="1:15" ht="15.5" x14ac:dyDescent="0.35">
      <c r="A11" s="1"/>
      <c r="B11" s="4" t="s">
        <v>15</v>
      </c>
      <c r="C11" s="9" t="s">
        <v>16</v>
      </c>
      <c r="D11" s="8">
        <v>96</v>
      </c>
      <c r="E11" s="8">
        <v>95</v>
      </c>
      <c r="F11" s="10" t="s">
        <v>5</v>
      </c>
      <c r="G11" s="2">
        <f t="shared" ref="G11:G26" si="7">IF(ISNUMBER(SUM(D11:E11)/COUNT(D11:E11)),SUM(D11:E11)/COUNT(D11:E11)*IF(F11="Y",1.1,1),"")</f>
        <v>105.05000000000001</v>
      </c>
      <c r="H11" s="26"/>
      <c r="I11" s="26"/>
      <c r="J11" s="26">
        <f t="shared" si="1"/>
        <v>105.05000000000001</v>
      </c>
      <c r="K11">
        <f t="shared" si="2"/>
        <v>105.05000000000001</v>
      </c>
      <c r="L11">
        <f t="shared" si="3"/>
        <v>1</v>
      </c>
      <c r="M11">
        <f t="shared" si="4"/>
        <v>0</v>
      </c>
      <c r="N11">
        <f t="shared" si="5"/>
        <v>1</v>
      </c>
      <c r="O11">
        <f t="shared" si="6"/>
        <v>0</v>
      </c>
    </row>
    <row r="12" spans="1:15" ht="15.5" x14ac:dyDescent="0.35">
      <c r="A12" s="1"/>
      <c r="B12" s="4" t="s">
        <v>17</v>
      </c>
      <c r="C12" s="9" t="s">
        <v>18</v>
      </c>
      <c r="D12" s="8">
        <v>94</v>
      </c>
      <c r="E12" s="8">
        <v>92</v>
      </c>
      <c r="F12" s="10" t="s">
        <v>5</v>
      </c>
      <c r="G12" s="2">
        <f t="shared" si="7"/>
        <v>102.30000000000001</v>
      </c>
      <c r="H12" s="26"/>
      <c r="I12" s="26"/>
      <c r="J12" s="26">
        <f t="shared" si="1"/>
        <v>102.30000000000001</v>
      </c>
      <c r="K12">
        <f t="shared" si="2"/>
        <v>102.30000000000001</v>
      </c>
      <c r="L12">
        <f t="shared" si="3"/>
        <v>1</v>
      </c>
      <c r="M12">
        <f t="shared" si="4"/>
        <v>0</v>
      </c>
      <c r="N12">
        <f t="shared" si="5"/>
        <v>1</v>
      </c>
      <c r="O12">
        <f t="shared" si="6"/>
        <v>0</v>
      </c>
    </row>
    <row r="13" spans="1:15" ht="15.5" x14ac:dyDescent="0.35">
      <c r="A13" s="1"/>
      <c r="B13" s="4" t="s">
        <v>19</v>
      </c>
      <c r="C13" s="9" t="s">
        <v>20</v>
      </c>
      <c r="D13" s="8">
        <v>99</v>
      </c>
      <c r="E13" s="8">
        <v>100</v>
      </c>
      <c r="F13" s="10" t="s">
        <v>5</v>
      </c>
      <c r="G13" s="2">
        <f t="shared" si="7"/>
        <v>109.45</v>
      </c>
      <c r="H13" s="26"/>
      <c r="I13" s="26"/>
      <c r="J13" s="26">
        <f t="shared" si="1"/>
        <v>109.45</v>
      </c>
      <c r="K13">
        <f t="shared" si="2"/>
        <v>109.45</v>
      </c>
      <c r="L13">
        <f t="shared" si="3"/>
        <v>1</v>
      </c>
      <c r="M13">
        <f t="shared" si="4"/>
        <v>0</v>
      </c>
      <c r="N13">
        <f t="shared" si="5"/>
        <v>1</v>
      </c>
      <c r="O13">
        <f t="shared" si="6"/>
        <v>0</v>
      </c>
    </row>
    <row r="14" spans="1:15" ht="15.5" x14ac:dyDescent="0.35">
      <c r="A14" s="1"/>
      <c r="B14" s="4" t="s">
        <v>21</v>
      </c>
      <c r="C14" s="9" t="s">
        <v>22</v>
      </c>
      <c r="D14" s="8">
        <v>93</v>
      </c>
      <c r="E14" s="8">
        <v>85</v>
      </c>
      <c r="F14" s="10" t="s">
        <v>11</v>
      </c>
      <c r="G14" s="2">
        <f t="shared" si="7"/>
        <v>89</v>
      </c>
      <c r="H14" s="26"/>
      <c r="I14" s="26"/>
      <c r="J14" s="26">
        <f t="shared" si="1"/>
        <v>89</v>
      </c>
      <c r="K14">
        <f t="shared" si="2"/>
        <v>0</v>
      </c>
      <c r="L14">
        <f t="shared" si="3"/>
        <v>0</v>
      </c>
      <c r="M14">
        <f t="shared" si="4"/>
        <v>1</v>
      </c>
      <c r="N14">
        <f t="shared" si="5"/>
        <v>0</v>
      </c>
      <c r="O14">
        <f t="shared" si="6"/>
        <v>1</v>
      </c>
    </row>
    <row r="15" spans="1:15" ht="15.5" x14ac:dyDescent="0.35">
      <c r="A15" s="1"/>
      <c r="B15" s="4" t="s">
        <v>23</v>
      </c>
      <c r="C15" s="9" t="s">
        <v>45</v>
      </c>
      <c r="D15" s="8">
        <v>96</v>
      </c>
      <c r="E15" s="8">
        <v>94</v>
      </c>
      <c r="F15" s="10" t="s">
        <v>5</v>
      </c>
      <c r="G15" s="2">
        <f t="shared" si="7"/>
        <v>104.50000000000001</v>
      </c>
      <c r="H15" s="26"/>
      <c r="I15" s="26"/>
      <c r="J15" s="26">
        <f t="shared" si="1"/>
        <v>104.50000000000001</v>
      </c>
      <c r="K15">
        <f t="shared" si="2"/>
        <v>104.50000000000001</v>
      </c>
      <c r="L15">
        <f t="shared" si="3"/>
        <v>1</v>
      </c>
      <c r="M15">
        <f t="shared" si="4"/>
        <v>0</v>
      </c>
      <c r="N15">
        <f t="shared" si="5"/>
        <v>1</v>
      </c>
      <c r="O15">
        <f t="shared" si="6"/>
        <v>0</v>
      </c>
    </row>
    <row r="16" spans="1:15" ht="15.5" x14ac:dyDescent="0.35">
      <c r="A16" s="1"/>
      <c r="B16" s="4" t="s">
        <v>24</v>
      </c>
      <c r="C16" s="9" t="s">
        <v>44</v>
      </c>
      <c r="D16" s="8">
        <v>91</v>
      </c>
      <c r="E16" s="8">
        <v>93</v>
      </c>
      <c r="F16" s="10" t="s">
        <v>5</v>
      </c>
      <c r="G16" s="2">
        <f t="shared" si="7"/>
        <v>101.2</v>
      </c>
      <c r="H16" s="26"/>
      <c r="I16" s="26"/>
      <c r="J16" s="26">
        <f t="shared" si="1"/>
        <v>101.2</v>
      </c>
      <c r="K16">
        <f t="shared" si="2"/>
        <v>101.2</v>
      </c>
      <c r="L16">
        <f t="shared" si="3"/>
        <v>1</v>
      </c>
      <c r="M16">
        <f t="shared" si="4"/>
        <v>0</v>
      </c>
      <c r="N16">
        <f t="shared" si="5"/>
        <v>1</v>
      </c>
      <c r="O16">
        <f t="shared" si="6"/>
        <v>0</v>
      </c>
    </row>
    <row r="17" spans="1:15" ht="15.5" x14ac:dyDescent="0.35">
      <c r="A17" s="1"/>
      <c r="B17" s="4" t="s">
        <v>25</v>
      </c>
      <c r="C17" s="9" t="s">
        <v>46</v>
      </c>
      <c r="D17" s="8">
        <v>89</v>
      </c>
      <c r="E17" s="8">
        <v>85</v>
      </c>
      <c r="F17" s="10" t="s">
        <v>5</v>
      </c>
      <c r="G17" s="2">
        <f t="shared" si="7"/>
        <v>95.7</v>
      </c>
      <c r="H17" s="26"/>
      <c r="I17" s="26"/>
      <c r="J17" s="26">
        <f>G17*COUNT(D17:E17)*0.5</f>
        <v>95.7</v>
      </c>
      <c r="K17">
        <f t="shared" si="2"/>
        <v>95.7</v>
      </c>
      <c r="L17">
        <f>IF(F17="Y",COUNTA(D17:E17)/2,0)</f>
        <v>1</v>
      </c>
      <c r="M17">
        <f>IF(F17&lt;&gt;"Y",COUNTA(D17:E17)/2,0)</f>
        <v>0</v>
      </c>
      <c r="N17">
        <f>IF(NOT(OR(ISNUMBER(D17),ISNUMBER(E17))),0,L17)</f>
        <v>1</v>
      </c>
      <c r="O17">
        <f>IF(NOT(OR(ISNUMBER(D17),ISNUMBER(E17))),0,M17)</f>
        <v>0</v>
      </c>
    </row>
    <row r="18" spans="1:15" ht="15.5" x14ac:dyDescent="0.35">
      <c r="A18" s="1"/>
      <c r="B18" s="4" t="s">
        <v>26</v>
      </c>
      <c r="C18" s="9" t="s">
        <v>47</v>
      </c>
      <c r="D18" s="8">
        <v>91</v>
      </c>
      <c r="E18" s="8">
        <v>92</v>
      </c>
      <c r="F18" s="10" t="s">
        <v>5</v>
      </c>
      <c r="G18" s="2">
        <f t="shared" si="7"/>
        <v>100.65</v>
      </c>
      <c r="H18" s="26"/>
      <c r="I18" s="26"/>
      <c r="J18" s="26">
        <f t="shared" si="1"/>
        <v>100.65</v>
      </c>
      <c r="K18">
        <f t="shared" si="2"/>
        <v>100.65</v>
      </c>
      <c r="L18">
        <f t="shared" si="3"/>
        <v>1</v>
      </c>
      <c r="M18">
        <f t="shared" si="4"/>
        <v>0</v>
      </c>
      <c r="N18">
        <f t="shared" si="5"/>
        <v>1</v>
      </c>
      <c r="O18">
        <f t="shared" si="6"/>
        <v>0</v>
      </c>
    </row>
    <row r="19" spans="1:15" ht="15.5" x14ac:dyDescent="0.35">
      <c r="A19" s="1"/>
      <c r="B19" s="4" t="s">
        <v>27</v>
      </c>
      <c r="C19" s="9" t="s">
        <v>48</v>
      </c>
      <c r="D19" s="8">
        <v>92</v>
      </c>
      <c r="E19" s="8">
        <v>93</v>
      </c>
      <c r="F19" s="10" t="s">
        <v>11</v>
      </c>
      <c r="G19" s="2">
        <f t="shared" si="7"/>
        <v>92.5</v>
      </c>
      <c r="H19" s="26"/>
      <c r="I19" s="26"/>
      <c r="J19" s="26">
        <f t="shared" si="1"/>
        <v>92.5</v>
      </c>
      <c r="K19">
        <f t="shared" si="2"/>
        <v>0</v>
      </c>
      <c r="L19">
        <f t="shared" si="3"/>
        <v>0</v>
      </c>
      <c r="M19">
        <f t="shared" si="4"/>
        <v>1</v>
      </c>
      <c r="N19">
        <f t="shared" si="5"/>
        <v>0</v>
      </c>
      <c r="O19">
        <f t="shared" si="6"/>
        <v>1</v>
      </c>
    </row>
    <row r="20" spans="1:15" ht="15.5" x14ac:dyDescent="0.35">
      <c r="A20" s="1"/>
      <c r="B20" s="4" t="s">
        <v>28</v>
      </c>
      <c r="C20" s="9" t="s">
        <v>49</v>
      </c>
      <c r="D20" s="8">
        <v>94</v>
      </c>
      <c r="E20" s="8">
        <v>91</v>
      </c>
      <c r="F20" s="10" t="s">
        <v>5</v>
      </c>
      <c r="G20" s="2">
        <f t="shared" si="7"/>
        <v>101.75000000000001</v>
      </c>
      <c r="H20" s="26"/>
      <c r="I20" s="26"/>
      <c r="J20" s="26">
        <f t="shared" si="1"/>
        <v>101.75000000000001</v>
      </c>
      <c r="K20">
        <f t="shared" si="2"/>
        <v>101.75000000000001</v>
      </c>
      <c r="L20">
        <f t="shared" si="3"/>
        <v>1</v>
      </c>
      <c r="M20">
        <f t="shared" si="4"/>
        <v>0</v>
      </c>
      <c r="N20">
        <f t="shared" si="5"/>
        <v>1</v>
      </c>
      <c r="O20">
        <f t="shared" si="6"/>
        <v>0</v>
      </c>
    </row>
    <row r="21" spans="1:15" ht="15.5" x14ac:dyDescent="0.35">
      <c r="A21" s="1"/>
      <c r="B21" s="4" t="s">
        <v>29</v>
      </c>
      <c r="C21" s="9" t="s">
        <v>64</v>
      </c>
      <c r="D21" s="8" t="s">
        <v>14</v>
      </c>
      <c r="E21" s="8" t="s">
        <v>14</v>
      </c>
      <c r="F21" s="10" t="s">
        <v>5</v>
      </c>
      <c r="G21" s="2" t="str">
        <f t="shared" si="7"/>
        <v/>
      </c>
      <c r="H21" s="26"/>
      <c r="I21" s="26"/>
      <c r="J21" s="26" t="e">
        <f t="shared" si="1"/>
        <v>#VALUE!</v>
      </c>
      <c r="K21" t="e">
        <f t="shared" si="2"/>
        <v>#VALUE!</v>
      </c>
      <c r="L21">
        <f t="shared" si="3"/>
        <v>1</v>
      </c>
      <c r="M21">
        <f t="shared" si="4"/>
        <v>0</v>
      </c>
      <c r="N21">
        <f t="shared" si="5"/>
        <v>0</v>
      </c>
      <c r="O21">
        <f t="shared" si="6"/>
        <v>0</v>
      </c>
    </row>
    <row r="22" spans="1:15" ht="15.5" x14ac:dyDescent="0.35">
      <c r="A22" s="1"/>
      <c r="B22" s="4" t="s">
        <v>30</v>
      </c>
      <c r="C22" s="9" t="s">
        <v>41</v>
      </c>
      <c r="D22" s="8">
        <v>96</v>
      </c>
      <c r="E22" s="8">
        <v>96</v>
      </c>
      <c r="F22" s="10" t="s">
        <v>5</v>
      </c>
      <c r="G22" s="2">
        <f t="shared" si="7"/>
        <v>105.60000000000001</v>
      </c>
      <c r="H22" s="26"/>
      <c r="I22" s="26"/>
      <c r="J22" s="26">
        <f t="shared" si="1"/>
        <v>105.60000000000001</v>
      </c>
      <c r="K22">
        <f t="shared" si="2"/>
        <v>105.60000000000001</v>
      </c>
      <c r="L22">
        <f t="shared" si="3"/>
        <v>1</v>
      </c>
      <c r="M22">
        <f t="shared" si="4"/>
        <v>0</v>
      </c>
      <c r="N22">
        <f t="shared" si="5"/>
        <v>1</v>
      </c>
      <c r="O22">
        <f t="shared" si="6"/>
        <v>0</v>
      </c>
    </row>
    <row r="23" spans="1:15" ht="15.5" x14ac:dyDescent="0.35">
      <c r="A23" s="1"/>
      <c r="B23" s="4" t="s">
        <v>31</v>
      </c>
      <c r="C23" s="9" t="s">
        <v>40</v>
      </c>
      <c r="D23" s="8">
        <v>100</v>
      </c>
      <c r="E23" s="8">
        <v>98</v>
      </c>
      <c r="F23" s="23" t="s">
        <v>11</v>
      </c>
      <c r="G23" s="2">
        <f t="shared" si="7"/>
        <v>99</v>
      </c>
      <c r="H23" s="26"/>
      <c r="I23" s="26"/>
      <c r="J23" s="26">
        <f>G23*COUNT(D23:E23)*0.5</f>
        <v>99</v>
      </c>
      <c r="K23">
        <f t="shared" si="2"/>
        <v>0</v>
      </c>
      <c r="L23">
        <f>IF(F23="Y",COUNTA(D23:E23)/2,0)</f>
        <v>0</v>
      </c>
      <c r="M23">
        <f>IF(F23&lt;&gt;"Y",COUNTA(D23:E23)/2,0)</f>
        <v>1</v>
      </c>
      <c r="N23">
        <f>IF(NOT(OR(ISNUMBER(D23),ISNUMBER(E23))),0,L23)</f>
        <v>0</v>
      </c>
      <c r="O23">
        <f>IF(NOT(OR(ISNUMBER(D23),ISNUMBER(E23))),0,M23)</f>
        <v>1</v>
      </c>
    </row>
    <row r="24" spans="1:15" ht="15.5" x14ac:dyDescent="0.35">
      <c r="A24" s="1"/>
      <c r="B24" s="4" t="s">
        <v>32</v>
      </c>
      <c r="C24" s="9" t="s">
        <v>39</v>
      </c>
      <c r="D24" s="8">
        <v>95</v>
      </c>
      <c r="E24" s="8">
        <v>95</v>
      </c>
      <c r="F24" s="23" t="s">
        <v>11</v>
      </c>
      <c r="G24" s="2">
        <f t="shared" si="7"/>
        <v>95</v>
      </c>
      <c r="H24" s="26"/>
      <c r="I24" s="26"/>
      <c r="J24" s="26">
        <f t="shared" si="1"/>
        <v>95</v>
      </c>
      <c r="K24">
        <f t="shared" si="2"/>
        <v>0</v>
      </c>
      <c r="L24">
        <f t="shared" si="3"/>
        <v>0</v>
      </c>
      <c r="M24">
        <f t="shared" si="4"/>
        <v>1</v>
      </c>
      <c r="N24">
        <f t="shared" si="5"/>
        <v>0</v>
      </c>
      <c r="O24">
        <f t="shared" si="6"/>
        <v>1</v>
      </c>
    </row>
    <row r="25" spans="1:15" ht="15.5" x14ac:dyDescent="0.35">
      <c r="A25" s="1"/>
      <c r="B25" s="4" t="s">
        <v>33</v>
      </c>
      <c r="C25" s="9" t="s">
        <v>50</v>
      </c>
      <c r="D25" s="8">
        <v>92</v>
      </c>
      <c r="E25" s="8">
        <v>99</v>
      </c>
      <c r="F25" s="23" t="s">
        <v>11</v>
      </c>
      <c r="G25" s="2">
        <f t="shared" si="7"/>
        <v>95.5</v>
      </c>
      <c r="H25" s="26"/>
      <c r="I25" s="26"/>
      <c r="J25" s="26">
        <f t="shared" si="1"/>
        <v>95.5</v>
      </c>
      <c r="K25">
        <f t="shared" si="2"/>
        <v>0</v>
      </c>
      <c r="L25">
        <f t="shared" si="3"/>
        <v>0</v>
      </c>
      <c r="M25">
        <f t="shared" si="4"/>
        <v>1</v>
      </c>
      <c r="N25">
        <f t="shared" si="5"/>
        <v>0</v>
      </c>
      <c r="O25">
        <f t="shared" si="6"/>
        <v>1</v>
      </c>
    </row>
    <row r="26" spans="1:15" ht="16" thickBot="1" x14ac:dyDescent="0.4">
      <c r="A26" s="1"/>
      <c r="B26" s="5" t="s">
        <v>34</v>
      </c>
      <c r="C26" s="11" t="s">
        <v>43</v>
      </c>
      <c r="D26" s="18">
        <v>100</v>
      </c>
      <c r="E26" s="27"/>
      <c r="F26" s="24" t="s">
        <v>11</v>
      </c>
      <c r="G26" s="3">
        <f t="shared" si="7"/>
        <v>100</v>
      </c>
      <c r="H26" s="26"/>
      <c r="I26" s="26"/>
      <c r="J26" s="26">
        <f t="shared" si="1"/>
        <v>50</v>
      </c>
      <c r="K26">
        <f t="shared" si="2"/>
        <v>0</v>
      </c>
      <c r="L26">
        <f t="shared" si="3"/>
        <v>0</v>
      </c>
      <c r="M26">
        <f>IF(F26&lt;&gt;"Y",COUNTA(D26:E26)/2,0)</f>
        <v>0.5</v>
      </c>
      <c r="N26">
        <f t="shared" si="5"/>
        <v>0</v>
      </c>
      <c r="O26">
        <f t="shared" si="6"/>
        <v>0.5</v>
      </c>
    </row>
    <row r="27" spans="1:15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5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5" ht="16" thickBot="1" x14ac:dyDescent="0.4">
      <c r="A29" s="1"/>
      <c r="B29" s="1"/>
      <c r="C29" s="29" t="s">
        <v>63</v>
      </c>
      <c r="D29" s="1"/>
      <c r="E29" s="1"/>
      <c r="F29" s="1"/>
      <c r="G29" s="1"/>
      <c r="H29" s="1"/>
      <c r="K29" s="1">
        <f>SUMIF(L6:L26,"&lt;&gt;#VALUE!")</f>
        <v>15</v>
      </c>
      <c r="L29" s="1">
        <f>SUMIF(M6:M26,"&lt;&gt;#VALUE!")</f>
        <v>5.5</v>
      </c>
      <c r="M29" s="1">
        <f>SUMIF(N6:N26,"&lt;&gt;#VALUE!")</f>
        <v>13</v>
      </c>
      <c r="N29" s="1">
        <f>SUMIF(O6:O26,"&lt;&gt;#VALUE!")</f>
        <v>5.5</v>
      </c>
    </row>
    <row r="30" spans="1:15" ht="23.5" x14ac:dyDescent="0.55000000000000004">
      <c r="A30" s="1"/>
      <c r="B30" s="30" t="s">
        <v>35</v>
      </c>
      <c r="C30" s="16">
        <f>IF(COUNTA(D6:E25,D26)&gt;0,COUNTA(D6:E25,D26)/2,"-")</f>
        <v>20.5</v>
      </c>
      <c r="D30" s="1"/>
      <c r="E30" s="1"/>
      <c r="F30" s="1"/>
      <c r="G30" s="1"/>
      <c r="H30" s="1"/>
      <c r="I30" s="1">
        <f>SUMIF(J6:J26,"&lt;&gt;#VALUE!")</f>
        <v>1857.5000000000002</v>
      </c>
      <c r="J30" s="1">
        <f>SUMIF(K6:K26,"&lt;&gt;#VALUE!")</f>
        <v>1336.5000000000002</v>
      </c>
    </row>
    <row r="31" spans="1:15" ht="24" thickBot="1" x14ac:dyDescent="0.6">
      <c r="A31" s="1"/>
      <c r="B31" s="31" t="s">
        <v>36</v>
      </c>
      <c r="C31" s="17">
        <f>IF(ISNUMBER(O34),O34,"-")</f>
        <v>100.63977485928706</v>
      </c>
      <c r="D31" s="1"/>
      <c r="E31" s="1"/>
      <c r="F31" s="1"/>
      <c r="G31" s="1"/>
      <c r="H31" s="1"/>
    </row>
    <row r="32" spans="1:15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5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" t="s">
        <v>58</v>
      </c>
      <c r="K33">
        <f>I30-J30</f>
        <v>521</v>
      </c>
      <c r="L33">
        <f>K33/N29</f>
        <v>94.727272727272734</v>
      </c>
      <c r="M33">
        <f>L33*L29</f>
        <v>521</v>
      </c>
      <c r="O33">
        <f>IF(ISNUMBER(M33),M33,0)+IF(ISNUMBER(M34),M34,0)</f>
        <v>2063.1153846153848</v>
      </c>
    </row>
    <row r="34" spans="1:15" ht="12.5" hidden="1" x14ac:dyDescent="0.25">
      <c r="J34" s="1" t="s">
        <v>59</v>
      </c>
      <c r="K34">
        <f>J30</f>
        <v>1336.5000000000002</v>
      </c>
      <c r="L34">
        <f>K34/M29</f>
        <v>102.80769230769232</v>
      </c>
      <c r="M34">
        <f>L34*K29</f>
        <v>1542.1153846153848</v>
      </c>
      <c r="O34">
        <f>O33/C30</f>
        <v>100.63977485928706</v>
      </c>
    </row>
    <row r="35" spans="1:15" ht="12.5" hidden="1" x14ac:dyDescent="0.25">
      <c r="J35" s="1"/>
    </row>
    <row r="36" spans="1:15" ht="12.5" hidden="1" x14ac:dyDescent="0.25">
      <c r="J36" s="1"/>
    </row>
    <row r="37" spans="1:15" ht="12.5" hidden="1" x14ac:dyDescent="0.25"/>
    <row r="38" spans="1:15" ht="12.5" hidden="1" x14ac:dyDescent="0.25"/>
    <row r="39" spans="1:15" ht="12.5" hidden="1" x14ac:dyDescent="0.25"/>
    <row r="40" spans="1:15" ht="12.5" hidden="1" x14ac:dyDescent="0.25"/>
    <row r="41" spans="1:15" ht="12.5" hidden="1" x14ac:dyDescent="0.25"/>
    <row r="42" spans="1:15" ht="12.5" hidden="1" x14ac:dyDescent="0.25"/>
    <row r="43" spans="1:15" ht="12.5" hidden="1" x14ac:dyDescent="0.25"/>
    <row r="44" spans="1:15" ht="12.5" hidden="1" x14ac:dyDescent="0.25"/>
    <row r="45" spans="1:15" ht="12.5" hidden="1" x14ac:dyDescent="0.25"/>
    <row r="46" spans="1:15" ht="12.5" hidden="1" x14ac:dyDescent="0.25"/>
    <row r="47" spans="1:15" ht="12.5" hidden="1" x14ac:dyDescent="0.25"/>
    <row r="48" spans="1:15" ht="12.5" hidden="1" x14ac:dyDescent="0.25"/>
    <row r="49" ht="12.5" hidden="1" x14ac:dyDescent="0.25"/>
    <row r="50" ht="12.5" hidden="1" x14ac:dyDescent="0.25"/>
    <row r="51" ht="12.5" hidden="1" x14ac:dyDescent="0.25"/>
    <row r="52" ht="12.5" hidden="1" x14ac:dyDescent="0.25"/>
    <row r="53" ht="12.5" hidden="1" x14ac:dyDescent="0.25"/>
    <row r="54" ht="12.5" hidden="1" x14ac:dyDescent="0.25"/>
    <row r="55" ht="12.5" hidden="1" x14ac:dyDescent="0.25"/>
    <row r="56" ht="12.5" hidden="1" x14ac:dyDescent="0.25"/>
    <row r="57" ht="12.5" hidden="1" x14ac:dyDescent="0.25"/>
    <row r="58" ht="12.5" hidden="1" x14ac:dyDescent="0.25"/>
    <row r="59" ht="12.5" hidden="1" x14ac:dyDescent="0.25"/>
    <row r="60" ht="12.5" hidden="1" x14ac:dyDescent="0.25"/>
    <row r="61" ht="12.5" hidden="1" x14ac:dyDescent="0.25"/>
    <row r="62" ht="12.5" hidden="1" x14ac:dyDescent="0.25"/>
    <row r="63" ht="12.5" hidden="1" x14ac:dyDescent="0.25"/>
    <row r="64" ht="12.5" hidden="1" x14ac:dyDescent="0.25"/>
    <row r="65" ht="12.5" hidden="1" x14ac:dyDescent="0.25"/>
    <row r="66" ht="12.5" hidden="1" x14ac:dyDescent="0.25"/>
    <row r="67" ht="12.5" hidden="1" x14ac:dyDescent="0.25"/>
    <row r="68" ht="12.5" hidden="1" x14ac:dyDescent="0.25"/>
    <row r="69" ht="12.5" hidden="1" x14ac:dyDescent="0.25"/>
    <row r="70" ht="12.5" hidden="1" x14ac:dyDescent="0.25"/>
    <row r="71" ht="12.5" hidden="1" x14ac:dyDescent="0.25"/>
    <row r="72" ht="12.5" hidden="1" x14ac:dyDescent="0.25"/>
    <row r="73" ht="12.5" hidden="1" x14ac:dyDescent="0.25"/>
    <row r="74" ht="12.5" hidden="1" x14ac:dyDescent="0.25"/>
    <row r="75" ht="12.5" hidden="1" x14ac:dyDescent="0.25"/>
    <row r="76" ht="12.5" hidden="1" x14ac:dyDescent="0.25"/>
    <row r="77" ht="12.5" hidden="1" x14ac:dyDescent="0.25"/>
    <row r="78" ht="12.5" hidden="1" x14ac:dyDescent="0.25"/>
    <row r="79" ht="12.5" hidden="1" x14ac:dyDescent="0.25"/>
    <row r="80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5" hidden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</sheetData>
  <sheetProtection sheet="1" objects="1" scenarios="1" selectLockedCells="1"/>
  <mergeCells count="1">
    <mergeCell ref="D4:E4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5396-84F6-4C3D-A726-0897107EEDDB}">
  <dimension ref="A1:AMP96"/>
  <sheetViews>
    <sheetView zoomScaleNormal="100" workbookViewId="0">
      <selection activeCell="F7" sqref="F7"/>
    </sheetView>
  </sheetViews>
  <sheetFormatPr defaultColWidth="0" defaultRowHeight="0" customHeight="1" zeroHeight="1" x14ac:dyDescent="0.25"/>
  <cols>
    <col min="1" max="1" width="11.54296875" customWidth="1"/>
    <col min="2" max="2" width="51.7265625" bestFit="1" customWidth="1"/>
    <col min="3" max="3" width="34" customWidth="1"/>
    <col min="4" max="5" width="31" customWidth="1"/>
    <col min="6" max="6" width="32.453125" customWidth="1"/>
    <col min="7" max="8" width="16" customWidth="1"/>
    <col min="9" max="10" width="16" hidden="1" customWidth="1"/>
    <col min="11" max="11" width="18.26953125" hidden="1" customWidth="1"/>
    <col min="12" max="12" width="16" hidden="1" customWidth="1"/>
    <col min="13" max="14" width="16.7265625" hidden="1" customWidth="1"/>
    <col min="15" max="15" width="17.54296875" hidden="1" customWidth="1"/>
    <col min="16" max="1030" width="11.54296875" hidden="1" customWidth="1"/>
    <col min="1031" max="16384" width="9.1796875" hidden="1"/>
  </cols>
  <sheetData>
    <row r="1" spans="1:15" ht="12.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ht="12.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3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5" ht="88.5" customHeight="1" thickBot="1" x14ac:dyDescent="0.3">
      <c r="A4" s="1"/>
      <c r="B4" s="1"/>
      <c r="C4" s="6" t="s">
        <v>42</v>
      </c>
      <c r="D4" s="32" t="s">
        <v>55</v>
      </c>
      <c r="E4" s="33"/>
      <c r="F4" s="7" t="s">
        <v>51</v>
      </c>
      <c r="G4" s="1"/>
      <c r="H4" s="1"/>
      <c r="I4" s="1"/>
      <c r="J4" s="1"/>
    </row>
    <row r="5" spans="1:15" ht="16" thickBot="1" x14ac:dyDescent="0.4">
      <c r="A5" s="1"/>
      <c r="B5" s="12" t="s">
        <v>0</v>
      </c>
      <c r="C5" s="13" t="s">
        <v>1</v>
      </c>
      <c r="D5" s="14" t="s">
        <v>52</v>
      </c>
      <c r="E5" s="14" t="s">
        <v>53</v>
      </c>
      <c r="F5" s="14" t="s">
        <v>2</v>
      </c>
      <c r="G5" s="15" t="s">
        <v>3</v>
      </c>
      <c r="H5" s="25"/>
      <c r="I5" s="25"/>
      <c r="J5" s="25" t="s">
        <v>54</v>
      </c>
      <c r="K5" s="28" t="s">
        <v>56</v>
      </c>
      <c r="L5" s="28" t="s">
        <v>57</v>
      </c>
      <c r="M5" s="28" t="s">
        <v>60</v>
      </c>
      <c r="N5" s="28" t="s">
        <v>61</v>
      </c>
      <c r="O5" s="28" t="s">
        <v>62</v>
      </c>
    </row>
    <row r="6" spans="1:15" ht="15.5" x14ac:dyDescent="0.35">
      <c r="A6" s="1"/>
      <c r="B6" s="19" t="s">
        <v>37</v>
      </c>
      <c r="C6" s="20"/>
      <c r="D6" s="21"/>
      <c r="E6" s="21"/>
      <c r="F6" s="21"/>
      <c r="G6" s="22" t="str">
        <f t="shared" ref="G6:G9" si="0">IF(ISNUMBER(SUM(D6:E6)/COUNT(D6:E6)),SUM(D6:E6)/COUNT(D6:E6)*IF(F6="Y",1.1,1),"")</f>
        <v/>
      </c>
      <c r="H6" s="26"/>
      <c r="I6" s="26"/>
      <c r="J6" s="26" t="e">
        <f>G6*COUNT(D6:E6)*0.5</f>
        <v>#VALUE!</v>
      </c>
      <c r="K6">
        <f>IF(F6="Y",J6,0)</f>
        <v>0</v>
      </c>
      <c r="L6">
        <f>IF(F6="Y",COUNTA(D6:E6)/2,0)</f>
        <v>0</v>
      </c>
      <c r="M6">
        <f>IF(F6&lt;&gt;"Y",COUNTA(D6:E6)/2,0)</f>
        <v>0</v>
      </c>
      <c r="N6">
        <f>IF(NOT(OR(ISNUMBER(D6),ISNUMBER(E6))),0,L6)</f>
        <v>0</v>
      </c>
      <c r="O6">
        <f>IF(NOT(OR(ISNUMBER(D6),ISNUMBER(E6))),0,M6)</f>
        <v>0</v>
      </c>
    </row>
    <row r="7" spans="1:15" ht="15.5" x14ac:dyDescent="0.35">
      <c r="A7" s="1"/>
      <c r="B7" s="4" t="s">
        <v>38</v>
      </c>
      <c r="C7" s="9"/>
      <c r="D7" s="8"/>
      <c r="E7" s="8"/>
      <c r="F7" s="10"/>
      <c r="G7" s="2" t="str">
        <f t="shared" si="0"/>
        <v/>
      </c>
      <c r="H7" s="26"/>
      <c r="I7" s="26"/>
      <c r="J7" s="26" t="e">
        <f t="shared" ref="J7:J26" si="1">G7*COUNT(D7:E7)*0.5</f>
        <v>#VALUE!</v>
      </c>
      <c r="K7">
        <f t="shared" ref="K7:K26" si="2">IF(F7="Y",J7,0)</f>
        <v>0</v>
      </c>
      <c r="L7">
        <f t="shared" ref="L7:L26" si="3">IF(F7="Y",COUNTA(D7:E7)/2,0)</f>
        <v>0</v>
      </c>
      <c r="M7">
        <f t="shared" ref="M7:M25" si="4">IF(F7&lt;&gt;"Y",COUNTA(D7:E7)/2,0)</f>
        <v>0</v>
      </c>
      <c r="N7">
        <f t="shared" ref="N7:N26" si="5">IF(NOT(OR(ISNUMBER(D7),ISNUMBER(E7))),0,L7)</f>
        <v>0</v>
      </c>
      <c r="O7">
        <f t="shared" ref="O7:O26" si="6">IF(NOT(OR(ISNUMBER(D7),ISNUMBER(E7))),0,M7)</f>
        <v>0</v>
      </c>
    </row>
    <row r="8" spans="1:15" ht="15.5" x14ac:dyDescent="0.35">
      <c r="A8" s="1"/>
      <c r="B8" s="4" t="s">
        <v>7</v>
      </c>
      <c r="C8" s="9"/>
      <c r="D8" s="8"/>
      <c r="E8" s="8"/>
      <c r="F8" s="10"/>
      <c r="G8" s="2" t="str">
        <f t="shared" si="0"/>
        <v/>
      </c>
      <c r="H8" s="26"/>
      <c r="I8" s="26"/>
      <c r="J8" s="26" t="e">
        <f t="shared" si="1"/>
        <v>#VALUE!</v>
      </c>
      <c r="K8">
        <f t="shared" si="2"/>
        <v>0</v>
      </c>
      <c r="L8">
        <f t="shared" si="3"/>
        <v>0</v>
      </c>
      <c r="M8">
        <f t="shared" si="4"/>
        <v>0</v>
      </c>
      <c r="N8">
        <f t="shared" si="5"/>
        <v>0</v>
      </c>
      <c r="O8">
        <f t="shared" si="6"/>
        <v>0</v>
      </c>
    </row>
    <row r="9" spans="1:15" ht="15.5" x14ac:dyDescent="0.35">
      <c r="A9" s="1"/>
      <c r="B9" s="4" t="s">
        <v>9</v>
      </c>
      <c r="C9" s="9"/>
      <c r="D9" s="8"/>
      <c r="E9" s="8"/>
      <c r="F9" s="10"/>
      <c r="G9" s="2" t="str">
        <f t="shared" si="0"/>
        <v/>
      </c>
      <c r="H9" s="26"/>
      <c r="I9" s="26"/>
      <c r="J9" s="26" t="e">
        <f t="shared" si="1"/>
        <v>#VALUE!</v>
      </c>
      <c r="K9">
        <f t="shared" si="2"/>
        <v>0</v>
      </c>
      <c r="L9">
        <f t="shared" si="3"/>
        <v>0</v>
      </c>
      <c r="M9">
        <f t="shared" si="4"/>
        <v>0</v>
      </c>
      <c r="N9">
        <f t="shared" si="5"/>
        <v>0</v>
      </c>
      <c r="O9">
        <f t="shared" si="6"/>
        <v>0</v>
      </c>
    </row>
    <row r="10" spans="1:15" ht="15.5" x14ac:dyDescent="0.35">
      <c r="A10" s="1"/>
      <c r="B10" s="4" t="s">
        <v>12</v>
      </c>
      <c r="C10" s="9"/>
      <c r="D10" s="8"/>
      <c r="E10" s="8"/>
      <c r="F10" s="10"/>
      <c r="G10" s="2" t="str">
        <f>IF(ISNUMBER(SUM(D10:E10)/COUNT(D10:E10)),SUM(D10:E10)/COUNT(D10:E10)*IF(F10="Y",1.1,1),"")</f>
        <v/>
      </c>
      <c r="H10" s="26"/>
      <c r="I10" s="26"/>
      <c r="J10" s="26" t="e">
        <f t="shared" si="1"/>
        <v>#VALUE!</v>
      </c>
      <c r="K10">
        <f t="shared" si="2"/>
        <v>0</v>
      </c>
      <c r="L10">
        <f t="shared" si="3"/>
        <v>0</v>
      </c>
      <c r="M10">
        <f t="shared" si="4"/>
        <v>0</v>
      </c>
      <c r="N10">
        <f t="shared" si="5"/>
        <v>0</v>
      </c>
      <c r="O10">
        <f t="shared" si="6"/>
        <v>0</v>
      </c>
    </row>
    <row r="11" spans="1:15" ht="15.5" x14ac:dyDescent="0.35">
      <c r="A11" s="1"/>
      <c r="B11" s="4" t="s">
        <v>15</v>
      </c>
      <c r="C11" s="9"/>
      <c r="D11" s="8"/>
      <c r="E11" s="8"/>
      <c r="F11" s="10"/>
      <c r="G11" s="2" t="str">
        <f t="shared" ref="G11:G26" si="7">IF(ISNUMBER(SUM(D11:E11)/COUNT(D11:E11)),SUM(D11:E11)/COUNT(D11:E11)*IF(F11="Y",1.1,1),"")</f>
        <v/>
      </c>
      <c r="H11" s="26"/>
      <c r="I11" s="26"/>
      <c r="J11" s="26" t="e">
        <f t="shared" si="1"/>
        <v>#VALUE!</v>
      </c>
      <c r="K11">
        <f t="shared" si="2"/>
        <v>0</v>
      </c>
      <c r="L11">
        <f t="shared" si="3"/>
        <v>0</v>
      </c>
      <c r="M11">
        <f t="shared" si="4"/>
        <v>0</v>
      </c>
      <c r="N11">
        <f t="shared" si="5"/>
        <v>0</v>
      </c>
      <c r="O11">
        <f t="shared" si="6"/>
        <v>0</v>
      </c>
    </row>
    <row r="12" spans="1:15" ht="15.5" x14ac:dyDescent="0.35">
      <c r="A12" s="1"/>
      <c r="B12" s="4" t="s">
        <v>17</v>
      </c>
      <c r="C12" s="9"/>
      <c r="D12" s="8"/>
      <c r="E12" s="8"/>
      <c r="F12" s="10"/>
      <c r="G12" s="2" t="str">
        <f t="shared" si="7"/>
        <v/>
      </c>
      <c r="H12" s="26"/>
      <c r="I12" s="26"/>
      <c r="J12" s="26" t="e">
        <f t="shared" si="1"/>
        <v>#VALUE!</v>
      </c>
      <c r="K12">
        <f t="shared" si="2"/>
        <v>0</v>
      </c>
      <c r="L12">
        <f t="shared" si="3"/>
        <v>0</v>
      </c>
      <c r="M12">
        <f t="shared" si="4"/>
        <v>0</v>
      </c>
      <c r="N12">
        <f t="shared" si="5"/>
        <v>0</v>
      </c>
      <c r="O12">
        <f t="shared" si="6"/>
        <v>0</v>
      </c>
    </row>
    <row r="13" spans="1:15" ht="15.5" x14ac:dyDescent="0.35">
      <c r="A13" s="1"/>
      <c r="B13" s="4" t="s">
        <v>19</v>
      </c>
      <c r="C13" s="9"/>
      <c r="D13" s="8"/>
      <c r="E13" s="8"/>
      <c r="F13" s="10"/>
      <c r="G13" s="2" t="str">
        <f t="shared" si="7"/>
        <v/>
      </c>
      <c r="H13" s="26"/>
      <c r="I13" s="26"/>
      <c r="J13" s="26" t="e">
        <f t="shared" si="1"/>
        <v>#VALUE!</v>
      </c>
      <c r="K13">
        <f t="shared" si="2"/>
        <v>0</v>
      </c>
      <c r="L13">
        <f t="shared" si="3"/>
        <v>0</v>
      </c>
      <c r="M13">
        <f t="shared" si="4"/>
        <v>0</v>
      </c>
      <c r="N13">
        <f t="shared" si="5"/>
        <v>0</v>
      </c>
      <c r="O13">
        <f t="shared" si="6"/>
        <v>0</v>
      </c>
    </row>
    <row r="14" spans="1:15" ht="15.5" x14ac:dyDescent="0.35">
      <c r="A14" s="1"/>
      <c r="B14" s="4" t="s">
        <v>21</v>
      </c>
      <c r="C14" s="9"/>
      <c r="D14" s="8"/>
      <c r="E14" s="8"/>
      <c r="F14" s="10"/>
      <c r="G14" s="2" t="str">
        <f t="shared" si="7"/>
        <v/>
      </c>
      <c r="H14" s="26"/>
      <c r="I14" s="26"/>
      <c r="J14" s="26" t="e">
        <f t="shared" si="1"/>
        <v>#VALUE!</v>
      </c>
      <c r="K14">
        <f t="shared" si="2"/>
        <v>0</v>
      </c>
      <c r="L14">
        <f t="shared" si="3"/>
        <v>0</v>
      </c>
      <c r="M14">
        <f t="shared" si="4"/>
        <v>0</v>
      </c>
      <c r="N14">
        <f t="shared" si="5"/>
        <v>0</v>
      </c>
      <c r="O14">
        <f t="shared" si="6"/>
        <v>0</v>
      </c>
    </row>
    <row r="15" spans="1:15" ht="15.5" x14ac:dyDescent="0.35">
      <c r="A15" s="1"/>
      <c r="B15" s="4" t="s">
        <v>23</v>
      </c>
      <c r="C15" s="9"/>
      <c r="D15" s="8"/>
      <c r="E15" s="8"/>
      <c r="F15" s="10"/>
      <c r="G15" s="2" t="str">
        <f t="shared" si="7"/>
        <v/>
      </c>
      <c r="H15" s="26"/>
      <c r="I15" s="26"/>
      <c r="J15" s="26" t="e">
        <f t="shared" si="1"/>
        <v>#VALUE!</v>
      </c>
      <c r="K15">
        <f t="shared" si="2"/>
        <v>0</v>
      </c>
      <c r="L15">
        <f t="shared" si="3"/>
        <v>0</v>
      </c>
      <c r="M15">
        <f t="shared" si="4"/>
        <v>0</v>
      </c>
      <c r="N15">
        <f t="shared" si="5"/>
        <v>0</v>
      </c>
      <c r="O15">
        <f t="shared" si="6"/>
        <v>0</v>
      </c>
    </row>
    <row r="16" spans="1:15" ht="15.5" x14ac:dyDescent="0.35">
      <c r="A16" s="1"/>
      <c r="B16" s="4" t="s">
        <v>24</v>
      </c>
      <c r="C16" s="9"/>
      <c r="D16" s="8"/>
      <c r="E16" s="8"/>
      <c r="F16" s="10"/>
      <c r="G16" s="2" t="str">
        <f t="shared" si="7"/>
        <v/>
      </c>
      <c r="H16" s="26"/>
      <c r="I16" s="26"/>
      <c r="J16" s="26" t="e">
        <f t="shared" si="1"/>
        <v>#VALUE!</v>
      </c>
      <c r="K16">
        <f t="shared" si="2"/>
        <v>0</v>
      </c>
      <c r="L16">
        <f t="shared" si="3"/>
        <v>0</v>
      </c>
      <c r="M16">
        <f t="shared" si="4"/>
        <v>0</v>
      </c>
      <c r="N16">
        <f t="shared" si="5"/>
        <v>0</v>
      </c>
      <c r="O16">
        <f t="shared" si="6"/>
        <v>0</v>
      </c>
    </row>
    <row r="17" spans="1:15" ht="15.5" x14ac:dyDescent="0.35">
      <c r="A17" s="1"/>
      <c r="B17" s="4" t="s">
        <v>25</v>
      </c>
      <c r="C17" s="9"/>
      <c r="D17" s="8"/>
      <c r="E17" s="8"/>
      <c r="F17" s="10"/>
      <c r="G17" s="2" t="str">
        <f t="shared" si="7"/>
        <v/>
      </c>
      <c r="H17" s="26"/>
      <c r="I17" s="26"/>
      <c r="J17" s="26" t="e">
        <f>G17*COUNT(D17:E17)*0.5</f>
        <v>#VALUE!</v>
      </c>
      <c r="K17">
        <f t="shared" si="2"/>
        <v>0</v>
      </c>
      <c r="L17">
        <f>IF(F17="Y",COUNTA(D17:E17)/2,0)</f>
        <v>0</v>
      </c>
      <c r="M17">
        <f>IF(F17&lt;&gt;"Y",COUNTA(D17:E17)/2,0)</f>
        <v>0</v>
      </c>
      <c r="N17">
        <f>IF(NOT(OR(ISNUMBER(D17),ISNUMBER(E17))),0,L17)</f>
        <v>0</v>
      </c>
      <c r="O17">
        <f>IF(NOT(OR(ISNUMBER(D17),ISNUMBER(E17))),0,M17)</f>
        <v>0</v>
      </c>
    </row>
    <row r="18" spans="1:15" ht="15.5" x14ac:dyDescent="0.35">
      <c r="A18" s="1"/>
      <c r="B18" s="4" t="s">
        <v>26</v>
      </c>
      <c r="C18" s="9"/>
      <c r="D18" s="8"/>
      <c r="E18" s="8"/>
      <c r="F18" s="10"/>
      <c r="G18" s="2" t="str">
        <f t="shared" si="7"/>
        <v/>
      </c>
      <c r="H18" s="26"/>
      <c r="I18" s="26"/>
      <c r="J18" s="26" t="e">
        <f t="shared" si="1"/>
        <v>#VALUE!</v>
      </c>
      <c r="K18">
        <f t="shared" si="2"/>
        <v>0</v>
      </c>
      <c r="L18">
        <f t="shared" si="3"/>
        <v>0</v>
      </c>
      <c r="M18">
        <f t="shared" si="4"/>
        <v>0</v>
      </c>
      <c r="N18">
        <f t="shared" si="5"/>
        <v>0</v>
      </c>
      <c r="O18">
        <f t="shared" si="6"/>
        <v>0</v>
      </c>
    </row>
    <row r="19" spans="1:15" ht="15.5" x14ac:dyDescent="0.35">
      <c r="A19" s="1"/>
      <c r="B19" s="4" t="s">
        <v>27</v>
      </c>
      <c r="C19" s="9"/>
      <c r="D19" s="8"/>
      <c r="E19" s="8"/>
      <c r="F19" s="10"/>
      <c r="G19" s="2" t="str">
        <f t="shared" si="7"/>
        <v/>
      </c>
      <c r="H19" s="26"/>
      <c r="I19" s="26"/>
      <c r="J19" s="26" t="e">
        <f t="shared" si="1"/>
        <v>#VALUE!</v>
      </c>
      <c r="K19">
        <f t="shared" si="2"/>
        <v>0</v>
      </c>
      <c r="L19">
        <f t="shared" si="3"/>
        <v>0</v>
      </c>
      <c r="M19">
        <f t="shared" si="4"/>
        <v>0</v>
      </c>
      <c r="N19">
        <f t="shared" si="5"/>
        <v>0</v>
      </c>
      <c r="O19">
        <f t="shared" si="6"/>
        <v>0</v>
      </c>
    </row>
    <row r="20" spans="1:15" ht="15.5" x14ac:dyDescent="0.35">
      <c r="A20" s="1"/>
      <c r="B20" s="4" t="s">
        <v>28</v>
      </c>
      <c r="C20" s="9"/>
      <c r="D20" s="8"/>
      <c r="E20" s="8"/>
      <c r="F20" s="10"/>
      <c r="G20" s="2" t="str">
        <f t="shared" si="7"/>
        <v/>
      </c>
      <c r="H20" s="26"/>
      <c r="I20" s="26"/>
      <c r="J20" s="26" t="e">
        <f t="shared" si="1"/>
        <v>#VALUE!</v>
      </c>
      <c r="K20">
        <f t="shared" si="2"/>
        <v>0</v>
      </c>
      <c r="L20">
        <f t="shared" si="3"/>
        <v>0</v>
      </c>
      <c r="M20">
        <f t="shared" si="4"/>
        <v>0</v>
      </c>
      <c r="N20">
        <f t="shared" si="5"/>
        <v>0</v>
      </c>
      <c r="O20">
        <f t="shared" si="6"/>
        <v>0</v>
      </c>
    </row>
    <row r="21" spans="1:15" ht="15.5" x14ac:dyDescent="0.35">
      <c r="A21" s="1"/>
      <c r="B21" s="4" t="s">
        <v>29</v>
      </c>
      <c r="C21" s="9"/>
      <c r="D21" s="8"/>
      <c r="E21" s="8"/>
      <c r="F21" s="10"/>
      <c r="G21" s="2" t="str">
        <f t="shared" si="7"/>
        <v/>
      </c>
      <c r="H21" s="26"/>
      <c r="I21" s="26"/>
      <c r="J21" s="26" t="e">
        <f t="shared" si="1"/>
        <v>#VALUE!</v>
      </c>
      <c r="K21">
        <f t="shared" si="2"/>
        <v>0</v>
      </c>
      <c r="L21">
        <f t="shared" si="3"/>
        <v>0</v>
      </c>
      <c r="M21">
        <f t="shared" si="4"/>
        <v>0</v>
      </c>
      <c r="N21">
        <f t="shared" si="5"/>
        <v>0</v>
      </c>
      <c r="O21">
        <f t="shared" si="6"/>
        <v>0</v>
      </c>
    </row>
    <row r="22" spans="1:15" ht="15.5" x14ac:dyDescent="0.35">
      <c r="A22" s="1"/>
      <c r="B22" s="4" t="s">
        <v>30</v>
      </c>
      <c r="C22" s="9"/>
      <c r="D22" s="8"/>
      <c r="E22" s="8"/>
      <c r="F22" s="10"/>
      <c r="G22" s="2" t="str">
        <f t="shared" si="7"/>
        <v/>
      </c>
      <c r="H22" s="26"/>
      <c r="I22" s="26"/>
      <c r="J22" s="26" t="e">
        <f t="shared" si="1"/>
        <v>#VALUE!</v>
      </c>
      <c r="K22">
        <f t="shared" si="2"/>
        <v>0</v>
      </c>
      <c r="L22">
        <f t="shared" si="3"/>
        <v>0</v>
      </c>
      <c r="M22">
        <f t="shared" si="4"/>
        <v>0</v>
      </c>
      <c r="N22">
        <f t="shared" si="5"/>
        <v>0</v>
      </c>
      <c r="O22">
        <f t="shared" si="6"/>
        <v>0</v>
      </c>
    </row>
    <row r="23" spans="1:15" ht="15.5" x14ac:dyDescent="0.35">
      <c r="A23" s="1"/>
      <c r="B23" s="4" t="s">
        <v>31</v>
      </c>
      <c r="C23" s="9"/>
      <c r="D23" s="8"/>
      <c r="E23" s="8"/>
      <c r="F23" s="23" t="s">
        <v>11</v>
      </c>
      <c r="G23" s="2" t="str">
        <f t="shared" si="7"/>
        <v/>
      </c>
      <c r="H23" s="26"/>
      <c r="I23" s="26"/>
      <c r="J23" s="26" t="e">
        <f>G23*COUNT(D23:E23)*0.5</f>
        <v>#VALUE!</v>
      </c>
      <c r="K23">
        <f t="shared" si="2"/>
        <v>0</v>
      </c>
      <c r="L23">
        <f>IF(F23="Y",COUNTA(D23:E23)/2,0)</f>
        <v>0</v>
      </c>
      <c r="M23">
        <f>IF(F23&lt;&gt;"Y",COUNTA(D23:E23)/2,0)</f>
        <v>0</v>
      </c>
      <c r="N23">
        <f>IF(NOT(OR(ISNUMBER(D23),ISNUMBER(E23))),0,L23)</f>
        <v>0</v>
      </c>
      <c r="O23">
        <f>IF(NOT(OR(ISNUMBER(D23),ISNUMBER(E23))),0,M23)</f>
        <v>0</v>
      </c>
    </row>
    <row r="24" spans="1:15" ht="15.5" x14ac:dyDescent="0.35">
      <c r="A24" s="1"/>
      <c r="B24" s="4" t="s">
        <v>32</v>
      </c>
      <c r="C24" s="9"/>
      <c r="D24" s="8"/>
      <c r="E24" s="8"/>
      <c r="F24" s="23" t="s">
        <v>11</v>
      </c>
      <c r="G24" s="2" t="str">
        <f t="shared" si="7"/>
        <v/>
      </c>
      <c r="H24" s="26"/>
      <c r="I24" s="26"/>
      <c r="J24" s="26" t="e">
        <f t="shared" si="1"/>
        <v>#VALUE!</v>
      </c>
      <c r="K24">
        <f t="shared" si="2"/>
        <v>0</v>
      </c>
      <c r="L24">
        <f t="shared" si="3"/>
        <v>0</v>
      </c>
      <c r="M24">
        <f t="shared" si="4"/>
        <v>0</v>
      </c>
      <c r="N24">
        <f t="shared" si="5"/>
        <v>0</v>
      </c>
      <c r="O24">
        <f t="shared" si="6"/>
        <v>0</v>
      </c>
    </row>
    <row r="25" spans="1:15" ht="15.5" x14ac:dyDescent="0.35">
      <c r="A25" s="1"/>
      <c r="B25" s="4" t="s">
        <v>33</v>
      </c>
      <c r="C25" s="9"/>
      <c r="D25" s="8"/>
      <c r="E25" s="8"/>
      <c r="F25" s="23" t="s">
        <v>11</v>
      </c>
      <c r="G25" s="2" t="str">
        <f t="shared" si="7"/>
        <v/>
      </c>
      <c r="H25" s="26"/>
      <c r="I25" s="26"/>
      <c r="J25" s="26" t="e">
        <f t="shared" si="1"/>
        <v>#VALUE!</v>
      </c>
      <c r="K25">
        <f t="shared" si="2"/>
        <v>0</v>
      </c>
      <c r="L25">
        <f t="shared" si="3"/>
        <v>0</v>
      </c>
      <c r="M25">
        <f t="shared" si="4"/>
        <v>0</v>
      </c>
      <c r="N25">
        <f t="shared" si="5"/>
        <v>0</v>
      </c>
      <c r="O25">
        <f t="shared" si="6"/>
        <v>0</v>
      </c>
    </row>
    <row r="26" spans="1:15" ht="16" thickBot="1" x14ac:dyDescent="0.4">
      <c r="A26" s="1"/>
      <c r="B26" s="5" t="s">
        <v>34</v>
      </c>
      <c r="C26" s="11"/>
      <c r="D26" s="18"/>
      <c r="E26" s="27"/>
      <c r="F26" s="24" t="s">
        <v>11</v>
      </c>
      <c r="G26" s="3" t="str">
        <f t="shared" si="7"/>
        <v/>
      </c>
      <c r="H26" s="26"/>
      <c r="I26" s="26"/>
      <c r="J26" s="26" t="e">
        <f t="shared" si="1"/>
        <v>#VALUE!</v>
      </c>
      <c r="K26">
        <f t="shared" si="2"/>
        <v>0</v>
      </c>
      <c r="L26">
        <f t="shared" si="3"/>
        <v>0</v>
      </c>
      <c r="M26">
        <f>IF(F26&lt;&gt;"Y",COUNTA(D26:E26)/2,0)</f>
        <v>0</v>
      </c>
      <c r="N26">
        <f t="shared" si="5"/>
        <v>0</v>
      </c>
      <c r="O26">
        <f t="shared" si="6"/>
        <v>0</v>
      </c>
    </row>
    <row r="27" spans="1:15" ht="12.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5" ht="12.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5" ht="16" thickBot="1" x14ac:dyDescent="0.4">
      <c r="A29" s="1"/>
      <c r="B29" s="1"/>
      <c r="C29" s="29" t="s">
        <v>63</v>
      </c>
      <c r="D29" s="1"/>
      <c r="E29" s="1"/>
      <c r="F29" s="1"/>
      <c r="G29" s="1"/>
      <c r="H29" s="1"/>
      <c r="K29" s="1">
        <f>SUMIF(L6:L26,"&lt;&gt;#VALUE!")</f>
        <v>0</v>
      </c>
      <c r="L29" s="1">
        <f>SUMIF(M6:M26,"&lt;&gt;#VALUE!")</f>
        <v>0</v>
      </c>
      <c r="M29" s="1">
        <f>SUMIF(N6:N26,"&lt;&gt;#VALUE!")</f>
        <v>0</v>
      </c>
      <c r="N29" s="1">
        <f>SUMIF(O6:O26,"&lt;&gt;#VALUE!")</f>
        <v>0</v>
      </c>
    </row>
    <row r="30" spans="1:15" ht="23.5" x14ac:dyDescent="0.55000000000000004">
      <c r="A30" s="1"/>
      <c r="B30" s="30" t="s">
        <v>35</v>
      </c>
      <c r="C30" s="16" t="str">
        <f>IF(COUNTA(D6:E25,D26)&gt;0,COUNTA(D6:E25,D26)/2,"-")</f>
        <v>-</v>
      </c>
      <c r="D30" s="1"/>
      <c r="E30" s="1"/>
      <c r="F30" s="1"/>
      <c r="G30" s="1"/>
      <c r="H30" s="1"/>
      <c r="I30" s="1">
        <f>SUMIF(J6:J26,"&lt;&gt;#VALUE!")</f>
        <v>0</v>
      </c>
      <c r="J30" s="1">
        <f>SUMIF(K6:K26,"&lt;&gt;#VALUE!")</f>
        <v>0</v>
      </c>
    </row>
    <row r="31" spans="1:15" ht="24" thickBot="1" x14ac:dyDescent="0.6">
      <c r="A31" s="1"/>
      <c r="B31" s="31" t="s">
        <v>36</v>
      </c>
      <c r="C31" s="17" t="str">
        <f>IF(ISNUMBER(O34),O34,"-")</f>
        <v>-</v>
      </c>
      <c r="D31" s="1"/>
      <c r="E31" s="1"/>
      <c r="F31" s="1"/>
      <c r="G31" s="1"/>
      <c r="H31" s="1"/>
    </row>
    <row r="32" spans="1:15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5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" t="s">
        <v>58</v>
      </c>
      <c r="K33">
        <f>I30-J30</f>
        <v>0</v>
      </c>
      <c r="L33" t="e">
        <f>K33/N29</f>
        <v>#DIV/0!</v>
      </c>
      <c r="M33" t="e">
        <f>L33*L29</f>
        <v>#DIV/0!</v>
      </c>
      <c r="O33">
        <f>IF(ISNUMBER(M33),M33,0)+IF(ISNUMBER(M34),M34,0)</f>
        <v>0</v>
      </c>
    </row>
    <row r="34" spans="1:15" ht="12.5" hidden="1" x14ac:dyDescent="0.25">
      <c r="J34" s="1" t="s">
        <v>59</v>
      </c>
      <c r="K34">
        <f>J30</f>
        <v>0</v>
      </c>
      <c r="L34" t="e">
        <f>K34/M29</f>
        <v>#DIV/0!</v>
      </c>
      <c r="M34" t="e">
        <f>L34*K29</f>
        <v>#DIV/0!</v>
      </c>
      <c r="O34" t="e">
        <f>O33/C30</f>
        <v>#VALUE!</v>
      </c>
    </row>
    <row r="35" spans="1:15" ht="12.5" hidden="1" x14ac:dyDescent="0.25">
      <c r="J35" s="1"/>
    </row>
    <row r="36" spans="1:15" ht="12.5" hidden="1" x14ac:dyDescent="0.25">
      <c r="J36" s="1"/>
    </row>
    <row r="37" spans="1:15" ht="12.5" hidden="1" x14ac:dyDescent="0.25"/>
    <row r="38" spans="1:15" ht="12.5" hidden="1" x14ac:dyDescent="0.25"/>
    <row r="39" spans="1:15" ht="12.5" hidden="1" x14ac:dyDescent="0.25"/>
    <row r="40" spans="1:15" ht="12.5" hidden="1" x14ac:dyDescent="0.25"/>
    <row r="41" spans="1:15" ht="12.5" hidden="1" x14ac:dyDescent="0.25"/>
    <row r="42" spans="1:15" ht="12.5" hidden="1" x14ac:dyDescent="0.25"/>
    <row r="43" spans="1:15" ht="12.5" hidden="1" x14ac:dyDescent="0.25"/>
    <row r="44" spans="1:15" ht="12.5" hidden="1" x14ac:dyDescent="0.25"/>
    <row r="45" spans="1:15" ht="12.5" hidden="1" x14ac:dyDescent="0.25"/>
    <row r="46" spans="1:15" ht="12.5" hidden="1" x14ac:dyDescent="0.25"/>
    <row r="47" spans="1:15" ht="12.5" hidden="1" x14ac:dyDescent="0.25"/>
    <row r="48" spans="1:15" ht="12.5" hidden="1" x14ac:dyDescent="0.25"/>
    <row r="49" ht="12.5" hidden="1" x14ac:dyDescent="0.25"/>
    <row r="50" ht="12.5" hidden="1" x14ac:dyDescent="0.25"/>
    <row r="51" ht="12.5" hidden="1" x14ac:dyDescent="0.25"/>
    <row r="52" ht="12.5" hidden="1" x14ac:dyDescent="0.25"/>
    <row r="53" ht="12.5" hidden="1" x14ac:dyDescent="0.25"/>
    <row r="54" ht="12.5" hidden="1" x14ac:dyDescent="0.25"/>
    <row r="55" ht="12.5" hidden="1" x14ac:dyDescent="0.25"/>
    <row r="56" ht="12.5" hidden="1" x14ac:dyDescent="0.25"/>
    <row r="57" ht="12.5" hidden="1" x14ac:dyDescent="0.25"/>
    <row r="58" ht="12.5" hidden="1" x14ac:dyDescent="0.25"/>
    <row r="59" ht="12.5" hidden="1" x14ac:dyDescent="0.25"/>
    <row r="60" ht="12.5" hidden="1" x14ac:dyDescent="0.25"/>
    <row r="61" ht="12.5" hidden="1" x14ac:dyDescent="0.25"/>
    <row r="62" ht="12.5" hidden="1" x14ac:dyDescent="0.25"/>
    <row r="63" ht="12.5" hidden="1" x14ac:dyDescent="0.25"/>
    <row r="64" ht="12.5" hidden="1" x14ac:dyDescent="0.25"/>
    <row r="65" ht="12.5" hidden="1" x14ac:dyDescent="0.25"/>
    <row r="66" ht="12.5" hidden="1" x14ac:dyDescent="0.25"/>
    <row r="67" ht="12.5" hidden="1" x14ac:dyDescent="0.25"/>
    <row r="68" ht="12.5" hidden="1" x14ac:dyDescent="0.25"/>
    <row r="69" ht="12.5" hidden="1" x14ac:dyDescent="0.25"/>
    <row r="70" ht="12.5" hidden="1" x14ac:dyDescent="0.25"/>
    <row r="71" ht="12.5" hidden="1" x14ac:dyDescent="0.25"/>
    <row r="72" ht="12.5" hidden="1" x14ac:dyDescent="0.25"/>
    <row r="73" ht="12.5" hidden="1" x14ac:dyDescent="0.25"/>
    <row r="74" ht="12.5" hidden="1" x14ac:dyDescent="0.25"/>
    <row r="75" ht="12.5" hidden="1" x14ac:dyDescent="0.25"/>
    <row r="76" ht="12.5" hidden="1" x14ac:dyDescent="0.25"/>
    <row r="77" ht="12.5" hidden="1" x14ac:dyDescent="0.25"/>
    <row r="78" ht="12.5" hidden="1" x14ac:dyDescent="0.25"/>
    <row r="79" ht="12.5" hidden="1" x14ac:dyDescent="0.25"/>
    <row r="80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5" hidden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</sheetData>
  <sheetProtection sheet="1" objects="1" scenarios="1" selectLockedCells="1"/>
  <mergeCells count="1">
    <mergeCell ref="D4:E4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 (Freshman E.g.)</vt:lpstr>
      <vt:lpstr>Calculator (Senior E.g.)</vt:lpstr>
      <vt:lpstr>Calculator (Empty)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Pritchard, Lesa</dc:creator>
  <dc:description/>
  <cp:lastModifiedBy>Pritchard, Lesa</cp:lastModifiedBy>
  <cp:revision>1</cp:revision>
  <dcterms:created xsi:type="dcterms:W3CDTF">2019-08-09T14:09:34Z</dcterms:created>
  <dcterms:modified xsi:type="dcterms:W3CDTF">2020-06-03T19:35:14Z</dcterms:modified>
  <dc:language>en-US</dc:language>
</cp:coreProperties>
</file>